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1"/>
  </bookViews>
  <sheets>
    <sheet name="GRAĐEVINSKI RADOVI - FAZA 1+2" sheetId="1" r:id="rId1"/>
    <sheet name="Rekapitulacija" sheetId="2" r:id="rId2"/>
  </sheets>
  <definedNames>
    <definedName name="_Toc15114738" localSheetId="0">'GRAĐEVINSKI RADOVI - FAZA 1+2'!#REF!</definedName>
    <definedName name="OLE_LINK1" localSheetId="0">'GRAĐEVINSKI RADOVI - FAZA 1+2'!#REF!</definedName>
    <definedName name="_xlnm.Print_Area" localSheetId="0">'GRAĐEVINSKI RADOVI - FAZA 1+2'!$A$1:$H$361</definedName>
    <definedName name="_xlnm.Print_Area" localSheetId="1">'Rekapitulacija'!$A$1:$D$31</definedName>
    <definedName name="_xlnm.Print_Titles" localSheetId="0">'GRAĐEVINSKI RADOVI - FAZA 1+2'!$1:$3</definedName>
  </definedNames>
  <calcPr fullCalcOnLoad="1"/>
</workbook>
</file>

<file path=xl/sharedStrings.xml><?xml version="1.0" encoding="utf-8"?>
<sst xmlns="http://schemas.openxmlformats.org/spreadsheetml/2006/main" count="512" uniqueCount="345">
  <si>
    <t>2.4.</t>
  </si>
  <si>
    <r>
      <t>m</t>
    </r>
    <r>
      <rPr>
        <vertAlign val="superscript"/>
        <sz val="8"/>
        <rFont val="Arial"/>
        <family val="2"/>
      </rPr>
      <t>3</t>
    </r>
  </si>
  <si>
    <t>O.T.U.</t>
  </si>
  <si>
    <t>Red.br.</t>
  </si>
  <si>
    <t>OPIS RADA</t>
  </si>
  <si>
    <t>Jed.mj.</t>
  </si>
  <si>
    <t>Količina</t>
  </si>
  <si>
    <t>Jed.cij.</t>
  </si>
  <si>
    <t>Cijena</t>
  </si>
  <si>
    <r>
      <t>m</t>
    </r>
    <r>
      <rPr>
        <vertAlign val="superscript"/>
        <sz val="8"/>
        <rFont val="Arial"/>
        <family val="2"/>
      </rPr>
      <t>2</t>
    </r>
  </si>
  <si>
    <t>UKUPNO:</t>
  </si>
  <si>
    <t>SVEUKUPNO:</t>
  </si>
  <si>
    <t>2.</t>
  </si>
  <si>
    <t>m'</t>
  </si>
  <si>
    <t>1.1.</t>
  </si>
  <si>
    <t>1.2.</t>
  </si>
  <si>
    <t>2-02.</t>
  </si>
  <si>
    <t>2.5.</t>
  </si>
  <si>
    <t>2-10.2.</t>
  </si>
  <si>
    <t>PRIPREMNI RADOVI</t>
  </si>
  <si>
    <t>3.1.</t>
  </si>
  <si>
    <t>m³</t>
  </si>
  <si>
    <t>2.1.</t>
  </si>
  <si>
    <t>2.3.</t>
  </si>
  <si>
    <t>5-01.</t>
  </si>
  <si>
    <t>ZEMLJANI RADOVI</t>
  </si>
  <si>
    <t>PRIPREMNI RADOVI - UKUPNO:</t>
  </si>
  <si>
    <t>ZEMLJANI RADOVI - UKUPNO:</t>
  </si>
  <si>
    <t xml:space="preserve"> </t>
  </si>
  <si>
    <t>4.1.</t>
  </si>
  <si>
    <t xml:space="preserve"> NAPOMENA :</t>
  </si>
  <si>
    <t>1.</t>
  </si>
  <si>
    <t>2.2.</t>
  </si>
  <si>
    <t>KOLNIČKA KONSTRUKCIJA - UKUPNO:</t>
  </si>
  <si>
    <t>KOLNIČKA KONSTRUKCIJA</t>
  </si>
  <si>
    <r>
      <t>km</t>
    </r>
    <r>
      <rPr>
        <vertAlign val="superscript"/>
        <sz val="8"/>
        <rFont val="Arial"/>
        <family val="2"/>
      </rPr>
      <t>'</t>
    </r>
  </si>
  <si>
    <t>1-02.</t>
  </si>
  <si>
    <t>Iskolčenje trase i objekata. Iskolčenje trase i objekata obuhvaća sva geodetska mjerenja, kojima se podaci iz projekta prenose na teren, osiguranje osi iskolčene trase, snimanje i osiguranje profila ceste što uključuje profiliranje, obnavljanje i održavanje iskolčenih oznaka na terenu za sve vrijeme građenja, odnosno do predaje radova investitoru. U cijenu održavanja osi trase i iskolčenja objekata uključena su sva mjerenja i iskolčenja za sve devijacije, regulacije, pristupne ceste, paralelne putove, ogradu, pozajmišta materijala, deponije i drugo, u tijeku rada i pri tehničkom prijamu, te izvođač nema pravo na posebnu naknadu za ove radove (OTU I. 1-02.1).
Obračun po km trase i priključaka u skladu s projektom.</t>
  </si>
  <si>
    <t>1-03.</t>
  </si>
  <si>
    <t>kom</t>
  </si>
  <si>
    <t>Prijevoz materijala. Rad obuhvaća prijevoz iskopanog materijala kategorije “A”, “B” ili “C” od mjesta iskopa, koje može biti u usjeku, rovu ili pozajmištu, do mjesta istovara, obično u nasip ili na deponiju (OTU II. 2.-07). Obračun po m3 prevezenog materijala iz usjeka mjereno u sraslom stanju, a iz pozajmišta po m3 izrađenog nasipa.</t>
  </si>
  <si>
    <t>2-07.</t>
  </si>
  <si>
    <t>Guranje na udaljenost 10 do 60 m</t>
  </si>
  <si>
    <t>Prijevoz na udaljenost veću od 5000 m</t>
  </si>
  <si>
    <r>
      <t>m</t>
    </r>
    <r>
      <rPr>
        <vertAlign val="superscript"/>
        <sz val="10"/>
        <rFont val="Trebuchet MS"/>
        <family val="2"/>
      </rPr>
      <t>2</t>
    </r>
  </si>
  <si>
    <t>Nabava materijala, prijevoz i izrada posteljice kolnika od miješanih materijala. Rad obuhvaća izravnanje preostalih vrhova stijena, nasipavanje i razastiranje izravnavajućeg sloja od čistog sitnijeg kamenog materijala, njegovo planiranje, vlaženje i nabijanje do tražene nabijenosti. Potreban modul stišljivosti Ms=35 MPa mjereno kružnom pločom Ø 30 cm (OTU II. 2-10.3). Obračun po m2 uređene površine.</t>
  </si>
  <si>
    <t>3.3.</t>
  </si>
  <si>
    <t>4.2.</t>
  </si>
  <si>
    <t>Obračun radova po kubičnom metru stvarno izvršenog iskopa tla u sraslom stanju.</t>
  </si>
  <si>
    <t>PDV (25%):</t>
  </si>
  <si>
    <t>2.2.1.</t>
  </si>
  <si>
    <t>Široki iskop u materijalu "A" kategorije (OTU II. 2-02.2).</t>
  </si>
  <si>
    <t>2-01.</t>
  </si>
  <si>
    <t>2.02.1</t>
  </si>
  <si>
    <t xml:space="preserve">Široki iskop u materijalu “A”, “B”, ili “C” kategorije s utovarom u prijevozno sredstvo. U cijenu su uključeni svi radovi na iskopu materijala s utovarom u prijevozno sredstvo, radovi na uređenju i čišćenju pokosa od labilnih blokova i rastresitog materijala i planiranje iskopanih i susjednih površina kao i odlaganje viška materijala s oblikovanjem i uređenjem odlagališta sa svim poslovima potrebnim za njegovu stabilnost i uklapanje u okolinu.
U ovu stavku spada i uklanjanje postojeće kolničke konstrukcije i iskop do kote posteljice novog kolnika.
Pri iskopu treba voditi računa o postojećoj infrastrukturi tako da ne dođe do njenog oštećenja ili uništenja. Po potrebi neke iskope obavljati ručno pri čemu izvođač nema pravo na razliku u cijeni iskopa nastalu uslijed ovakovih izmjena. 
Kad se radi o višku materijala koji je neupotrebljiv za izradu nasipa, u jediničnoj cijeni uključeno je uređenje deponije, plaćanje taksi i ostalih davanja za korištenje deponije, uključujući obvezu izvođača da pronađe deponiju. </t>
  </si>
  <si>
    <t>2-16.1.</t>
  </si>
  <si>
    <t>Strojni iskop površinskog sloja (humusa) prosječne debljine 30 cm, s utovarom u prijevozno sredstvo i prebacivanjem  na privremenu ili stalnu deponiju i formiranje i uređenje deponije s razastiranjem i planiranjem i svim poslovima potrebnim za njezinu stabilnost i uklapanje u okoliš (OTU II. 2.-01).</t>
  </si>
  <si>
    <t>Izrada bankina, odnosno bermi od zrnatog kamenog materijala debljine minimalno 10 cm, uz planiranje i lako nabijanje pogodnim valjkom. Površina bankine mora biti do jedan centimetar niža od projektiranog ruba kolnika. Potreban modul stišljivosti bankine Ms= 40 MPa mjereno pločom Ø 30 cm (OTU II. 2-16.2).</t>
  </si>
  <si>
    <t>2.3.1.</t>
  </si>
  <si>
    <t>***</t>
  </si>
  <si>
    <t>Čišćenje i priprema terena.
Stavka obuhvaća strojno i ručno uklanjanje šiblja, grmlja, drveća svih promjera (radovi uključuju odsijecanje granja, rezanje stabala i debelih grana na dužine pogodne za prijevoz, vađenje panjeva, korijenja, šiblja, odnošenje šiblja, granja i trupaca izvan trupa ceste), uklanjanje umjetnih objekata, reklama i slično. 
U jediničnu cijenu uključen  je utovar u vozilo, prijevoz na deponiju, deponiranje, plaćanje taksi i ostalih davanja za korištenje deponije, uključujući obvezu izvođača da pronađe deponiju. 
Obračun po m2 očišćene površine.</t>
  </si>
  <si>
    <t>bankina / berma širine 30 cm</t>
  </si>
  <si>
    <t xml:space="preserve">Izrada bitumeniziranog nosivog sloja AC 22 base (BIT 35/50) AG6 M2 prema HRN EN 13108-1, debljine 6.0 cm.
Kod asfaltnih slojeva treba se pridržavati "Tehničkih uvjeta za asfaltne kolnike" (Zagreb, lipanj 2015.) i predviđenog srednjeg prometnog opterećenja.
U cijenu ulazi nabava materijala, proizvodnja mješavine, prijevoz do mjesta ugradnje, ugradnja i valjanje odgovarajučim strojevima.  
  Obračun radova:
Po kvadratnom metru gornje površine stvarno položenog sloja. </t>
  </si>
  <si>
    <t>BETONSKI RADOVI</t>
  </si>
  <si>
    <t>4, 7</t>
  </si>
  <si>
    <t>Nabava, prijevoz i postavljanje betonskih rubnjaka dimenzija 15x25 cm od betona C 40/50 na temelju od betona C 12/15 uz rub kolnika. Obračun se obavlja prema m' stvarno postavljenih betonskih rubnjaka (OTU IV., TPBK).</t>
  </si>
  <si>
    <t>Nabava, prijevoz i postavljanje betonskih rubnjaka dimenzija 10x10 cm od betona C 25/30 na temelju od betona C 12/15 uz rub nogostupa uz zeleni pojas i s vanjske strane nogostupa uz bankinu/bermu. Obračun se obavlja prema m' stvarno postavljenih betonskih rubnjaka  (OTU IV., TPBK).</t>
  </si>
  <si>
    <r>
      <t>m</t>
    </r>
    <r>
      <rPr>
        <vertAlign val="superscript"/>
        <sz val="8"/>
        <rFont val="Arial"/>
        <family val="2"/>
      </rPr>
      <t>'</t>
    </r>
  </si>
  <si>
    <t>BETONSKI RADOVI - UKUPNO:</t>
  </si>
  <si>
    <t>D. U cijenu radova uključeni su svi nenavedeni pripremno-završni radovi, organizacija gradilišta mobilizacija i demobilizacija strojeva, opreme, izrada oznake - ploče gradilišta prema Zakonu o prostornom uređenju i gradnji i slično.</t>
  </si>
  <si>
    <t>Nabava, prijevoz i ugradnja nosivog sloja od drobljene kamene sitneži bez veziva najmanje debljine 25 cm na području kolnika. Nosivi sloj izvoditi u dva sloja ukoliko se pojavi dio debljine veće od 40 cm. Potreban stupanj zbijenosti Sz= 100% i/ili modul stišljivosti Ms=100 MPa mjereno kružnom pločom Ø 30 cm. Odstupanje ravnosti površine izvedenog sloja ne smije iznositi više od ± 2 cm (OTU III. 5-01). Obračun po m3 ugrađenog materijala mjereno u nabijenom stanju.</t>
  </si>
  <si>
    <t>2.5.1.</t>
  </si>
  <si>
    <t>6.1.</t>
  </si>
  <si>
    <t>VODOVOD</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</si>
  <si>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</si>
  <si>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INSTALATERSKI RADOVI</t>
  </si>
  <si>
    <t>6.1.1.</t>
  </si>
  <si>
    <t>6.1.2.</t>
  </si>
  <si>
    <t>m3</t>
  </si>
  <si>
    <t>Strojni iskop proširenja rova za okna i slivnike.
Stavka obuhvaća strojni iskop proširenja rova za revizijska okna i slivnike, dubine 2-4 m, projektirane širine, u svemu prema nacrtima iz projekta.
Obračunava se po m3 iskopa u sraslom stanju prema mjerama iz projekta, a u cijenu su uključeni svi eventualni pomoćni radovi (oplata, crpljenja, vertikalni prijenosi, privremeno odlaganje i sl.), poravnanje dna, eventualno potrebna mjestimična sanacija dna. 
Cijena je ista za sve kategorije materijala.</t>
  </si>
  <si>
    <t>6.1.3.</t>
  </si>
  <si>
    <t>Planiranje dna rova.
Stavka obuhvaća planiranje dna rova s točnošću +/- 2 cm prema uzdužnim profilima. Sve neravnine sasjeći, a udubine ispuniti odgovarajućim materijalom (st.4.4. knjiga I OTU).
Obračun po m' isplaniranog rova.</t>
  </si>
  <si>
    <t>6.1.4.</t>
  </si>
  <si>
    <t>Izvedba posteljice.
Stavka obuhvaća nabavu, dopremu, nasipanje i pažljivo nabijanje neagresivnog pješčanog materijala, krupnoće zrna do 5 mm za izvedbu posteljice za cijevi debljine min 10 cm. Pripremljeni materijal ubaciti u rov, razgrbuti ga i poravnati prema normalnom profilu na način da se ne zatrpaju mjesta gdje je izvedeno spajanje cjevovoda.
Obračun je po m3 ugrađenog pijeska podloge projektiranih dimenzija (u jednom ili dva sloja), a u cijenu je uključena izrada posteljice s eventualnim mjestimičnim sanacijama dna iskopa; nabava pijeska za podložni sloj, svi prijevozi i prijenosi i ugradnja.</t>
  </si>
  <si>
    <t>6.1.5.</t>
  </si>
  <si>
    <t>Izrada zaštite tjemena cijevi nevezanim materijalom.
Stavka obuhvaća izradu zaštite tjemena cijevi nevezanim materijalom veličine zrna do 10 mm, visine do 30 cm iznad tjemena cijevi. Zaštitu izvoditi uz pažljivo lagano nabijanje i polijevanje vodom, da se ne oštete cijevi i spojevi.
Po završenom ispitivanju cjevovoda na nepropusnost, izvedba zatrpavanja se vrši po čitavoj duljini cjevovoda do spomenute visine sloja, uz oprezno bočno nabijanje kako ne bi došlo do oštećenja položenih cijevi.
Obračunava se po m3 ugrađenog materijala, po mjerama iz projekta uz odbitak volumena cijevi, a u cijenu je uključeno probiranje pogodnog materijala iz iskopa ili nabava istog, te zbijanje.</t>
  </si>
  <si>
    <t>6.1.6.</t>
  </si>
  <si>
    <t>Zatrpavanje rova vodovoda.
Stavka obuhvaća zatrpavanje vodovoda nakon ispitivanja vodonepropusnosti i preuzimanja ugrađenih cijevi prvim slojem do visine 30 cm iznad cijevi pogodnim zemljanim ili pjeskovitim materijalom s najvećim zrnom do 8 mm s pažljivim zbijanjem do tražene zbijenosti. (O.T.U. 3-04.6)
Obračunava se po m3 ugrađenog materijala, po mjerama iz projekta uz odbitak volumena cijevi, a u cijenu je uključeno probiranje pogodnog materijala iz iskopa ili nabava istog, te zbijanje.</t>
  </si>
  <si>
    <t>6.1.7.</t>
  </si>
  <si>
    <t>6.1.8.</t>
  </si>
  <si>
    <t>Odvoz preostalog materijala iz iskopa na odlagalište.
Prijevoz viška iskopanog materijala iz prethodnih stavki od mjesta iskopa do deponija. Obračunava se po kubičnom metru stvarno iskopanog materijala u sraslom stanju i stvarno prevezenog na određenu udaljenost. (O.T.U. 2-07). U stavku uključen prijevoz na deponij udaljen do 10 km.
Obračun po m3 stvarno iskopanog materijala.</t>
  </si>
  <si>
    <t>Betonski blokovi za učvršćivanje cjevovoda.
Izrada betosnkih blokova za učvršćivanje cjevovoda. Blokovi se izvode od betona klase C 25/30. Za izvedbu jednog bloka potrebna je količina od 0,20 m3. U jediničnu cijenu je uključena nabava betona, svi prijevozi i prijenosi, eventualno potrebna oplata, rad na ugradnji i njezi betona, te sav drugi potreban rad i materijal.
Obračun po komadu ugrađenog bloka.</t>
  </si>
  <si>
    <t>Betonsko postolje za montažu ormarića za nadzemni PP hidrant.
Izrada betonskog postolja za montažu ormarića s opremom za vanjski nadzemni PP hidrant, dimenzije 120x80x12(h) cm, C 25/30. U jediničnu cijenu je uključena nabava betona, svi prijevozi i prijenosi, eventualno potrebna oplata, rad na ugradnji i njezi betona, te sav drugi potreban rad i materijal.
Obračun po komadu izvedenog postolja.</t>
  </si>
  <si>
    <t>Zidarska pripomoć pri postavljanu cjevovoda.
Stavka obuhvaća zidarsku pripomoć potrebnu kod postavljanja vodovodnog cjevovoda.
Obračun paušalno.</t>
  </si>
  <si>
    <t>paušal</t>
  </si>
  <si>
    <t>6.2.</t>
  </si>
  <si>
    <t>6.2.1.</t>
  </si>
  <si>
    <t>6.2.2.</t>
  </si>
  <si>
    <t>6.2.3.</t>
  </si>
  <si>
    <t>PRIPREMNI I ZEMLJANI RADOVI</t>
  </si>
  <si>
    <t>6.3.</t>
  </si>
  <si>
    <t>6.3.1.</t>
  </si>
  <si>
    <t>6.3.2.</t>
  </si>
  <si>
    <t>Lijevanoželjezni nadzemni hidrant NO 100.
Nabava, doprema i postavljanje lijevanoželjeznog nadzemnog PP hidranta NO 100, sa dva "B" i jednim "A" vatrogasnim priključkom za dubinu ugradnje 1 m.
Obračun po komadu postavljenog hidranta.</t>
  </si>
  <si>
    <t>6.3.3.</t>
  </si>
  <si>
    <t>Lijevanoželjezna ulična ovalna kapa za hidrant.
Nabava, doprema i postavljanje lijevanoželjezne ulične ovalne kape za nadzemni protupožarni hidrant sa svom potrebnom ugradbenom garniturom.
Obračun po komadu postavljene kape.</t>
  </si>
  <si>
    <t>6.3.4.</t>
  </si>
  <si>
    <t>Razni montažni, brtveni i ostali pomoćni materijal.
Nabava, doprema i postavljanje raznog montažnog, brtvenog i ostalog potrebnog pomoćnog materijala.
Obračun po kompletu.</t>
  </si>
  <si>
    <t>komplet</t>
  </si>
  <si>
    <t>Strojni iskop rova za vodovodne cijevi.
Stavka obuhvaća strojni iskop rova za polaganje vodovodnih cijevi, te izrade revizijskih i  zasunskih okana u materijalu tla A, B i C kategorije dubine do 2 m,  prema poprečnim i uzdužnim profilima  cjevovoda, s pravilnim zasjecanjem bočnih strana. Materijal iz iskopa odbacivati na udaljenost 1 m od ruba rova (st.2.5.OTU). U stavci uključeno eventualno potrebno razupiranje za spriječavanje odronjavanja bočnih strana kanala. 
Obračunava se po m3 iskopa u sraslom stanju prema mjerama iz projekta, a u cijenu su uključeni svi eventualni pomoćni radovi (oplata, crpljenja, vertikalni prijenosi, privremeno odlaganje i sl.), poravnanje dna, eventualno potrebna mjestimična sanacija dna. 
Cijena je ista za sve kategorije materijala.</t>
  </si>
  <si>
    <t>6.4.</t>
  </si>
  <si>
    <t>OSTALI RADOVI</t>
  </si>
  <si>
    <t>6.4.1.</t>
  </si>
  <si>
    <t>Čišćenje i ispiranje montiranog cjevovoda.
Čišćenje i ispiranje  montiranog cjevovoda nakon izvršenih radova čistom vodom min. brzinom 1,50 m/sec. Minimalna količina za ispiranje je tri zapremine dionice koja se ispire. U cijenu uračunate manipulacije zasunima, ispuštanje vode iz cijevi, uzimanje uzoraka za bakteriološka ispitivanja . Ispitivanje vršiti sve dok na ispustima ne počne izlaziti potpuno čista voda. 
Obračun po m' ispranog cjevovoda.</t>
  </si>
  <si>
    <t>6.4.2.</t>
  </si>
  <si>
    <t>6.4.3.</t>
  </si>
  <si>
    <t>Geodetski snimak izvedene instalacije vodovoda.
Izrada geodetskog snimka izvedenog stanja izvedene instalacije cjevovoda. Nakon završetka radova, izvođač je dužan napraviti katastar izvedenog stanja angažiranjem poduzeća specijaliziranog za takvu vrstu djelatnosti. ( O.T.U. 1-02.6).
Obračun po m' izvedenog cjevovoda.</t>
  </si>
  <si>
    <t>VODOVOD - UKUPNO:</t>
  </si>
  <si>
    <t>7.1.1.</t>
  </si>
  <si>
    <t>7.1.</t>
  </si>
  <si>
    <t>Strojni iskop rova za kanalizacijske cijevi.
Stavka obuhvaća strojni iskop rova za polaganje kanalizacijskih cijevi, te izrade revizijskih i  zasunskih okana u materijalu tla A, B i C kategorije dubine do 2 m,  prema poprečnim i uzdužnim profilima  cjevovoda, s pravilnim zasjecanjem bočnih strana. Materijal iz iskopa odbacivati na udaljenost 1 m od ruba rova (st.2.5.OTU). U stavci uključeno eventualno potrebno razupiranje za spriječavanje odronjavanja bočnih strana kanala. 
Obračunava se po m3 iskopa u sraslom stanju prema mjerama iz projekta, a u cijenu su uključeni svi eventualni pomoćni radovi (oplata, crpljenja, vertikalni prijenosi, privremeno odlaganje i sl.), poravnanje dna, eventualno potrebna mjestimična sanacija dna. 
Cijena je ista za sve kategorije materijala.</t>
  </si>
  <si>
    <t>7.1.2.</t>
  </si>
  <si>
    <t>7.1.3.</t>
  </si>
  <si>
    <t>7.1.4.</t>
  </si>
  <si>
    <t>Izvedba posteljice za okna i cjevovod.
Stavka obuhvaća nabavu, dopremu, nasipanje i pažljivo nabijanje krupnozrnog pijeska, šljunka ili drugog kamenog materijala s maksimalnom krupnošću zrna do 40 mm za izvedbu posteljice za cijevi i okna debljine min 10 cm, preporučene zbijenosti od 97% po Proctoru. Ne smije se koristiti sitni (fini) i srednje krupan pijesak koji bi se uslijed utjecaja podzemne vode u zoni okna mogao isprati. Za zaštitu od ispiranja može se čitava zona cjevovoda i okna obložiti geotekstilom. Pripremljeni materijal ubaciti u rov, razgrnuti ga i poravnati prema normalnom profilu na način da se ne zatrpaju mjesta gdje je izvedeno spajanje cjevovoda.
Za okna: Neovisno od materijala izvedbe podloga treba sasvim ravna (horizontalna) tako da prilokom ugradnje dna okna nastane njegovo potpuno, a ne djelomično ili točkasto nalijeganje na pripremljenu podlogu.
Za cijevi: Posteljica mora biti dobro sabijena kako ne bi došlo do potonuća dijela cijevi ili cjevovoda, jer tzo rezultira kontrapadom i zadržavanjem vode na najnižoj točci. U slučaju loše sabijenosti potonuti može cijela sekcija cjevovoda.
Obračun je po m3 ugrađenog pijeska podloge projektiranih dimenzija (u jednom ili dva sloja), a u cijenu je uključena izrada posteljice s eventualnim mjestimičnim sanacijama dna iskopa; nabava pijeska za podložni sloj, svi prijevozi i prijenosi i ugradnja.</t>
  </si>
  <si>
    <t>7.1.5.</t>
  </si>
  <si>
    <t>Bočno zasipavanje i zaštita tjemena cijevi.
Stavka obuhvaća izradu bočnog zasipavanja cijevovoda i zaštite tjemena cijevi. Bočno zasipavanje izvodi se ugradnjom materijala istodobno s obje strane uz ručno zbijanje. Nakon bočnog zasipavanja iznad tjemena cijevi se izvodi zasip debljine 30 cm iznad tjemena cijevi u zbijenom stanju.
Po završenom ispitivanju cjevovoda na nepropusnost, izvedba zatrpavanja se vrši po čitavoj duljini cjevovoda do spomenute visine sloja, uz oprezno bočno nabijanje kako ne bi došlo do oštećenja položenih cijevi.
Obračunava se po m3 ugrađenog materijala, po mjerama iz projekta uz odbitak volumena cijevi, a u cijenu je uključeno probiranje pogodnog materijala iz iskopa ili nabava istog, te zbijanje.</t>
  </si>
  <si>
    <t>7.1.6.</t>
  </si>
  <si>
    <t>7.1.7.</t>
  </si>
  <si>
    <t>7.2.</t>
  </si>
  <si>
    <t>7.2.1.</t>
  </si>
  <si>
    <t>Betoniranje podloga ispod revizijskog okna i slivnika.
Betoniranje podloge revizijskog okna i slivnika podlogom od betona klase C 12/15 (15 N/mm2)  uz planiranje i dotjerivanje projektiranog nagiba. Debljina podloge iznosi najmanje 10 cm. U cijenu je uključeno spravljanje, doprema i ugradnja betona, te kontrola kvalitete prema “Pravilniku o tehn. normativima za beton i armirani beton.(O.T.U. 3-05.2.1. ).
Obračun po m3 ugrađenog podbetona.</t>
  </si>
  <si>
    <t>7.3.</t>
  </si>
  <si>
    <t>FEKALNA KANALIZACIJA</t>
  </si>
  <si>
    <t>7.3.1.</t>
  </si>
  <si>
    <t>7.3.3.</t>
  </si>
  <si>
    <t>DN 250</t>
  </si>
  <si>
    <t>7.3.4.</t>
  </si>
  <si>
    <t>7.3.5.</t>
  </si>
  <si>
    <t>Slivnici.
Nabava, doprema i ugradnja slivnika od rebrastih cijevi promjera DN 630 mm, (O.T.U. 3-04.5.2.).  Način spajanja dijelova mora osigurati trajnu vodonepropusnost u svim smjerovima po dutjecajem vanjskog prometnog opterećenja. Stavkom su obuhvaćeni svi građevinski radovi pri izradi armirano betonskog prstena oko ruba vrha slivnika, beton klase C 30/37, armatura B500B, u koji se ugrađuje rešetka dimenzija 40x40 cm nazivnog opterećenja do 400 KN, s odgovarajućim profilom koji se ugrađuje prilikom betonoranja armirano-betonskog prstena. U stavku je uključena i nabava, doprema i ugradnja sve potrebne armature, drvene oplate kao i sve ostale radove za dovršenje posla do potpune gotovosti. Ugradnju slivnika vršiti prema nacrtima iz projekta i uputama i tehničkim specifikacijama proizvođača. 
Ponuditelj je uz ponudu dužan dostaviti: ISO 9001 certifikat proizvođača okana, Izjavu o sukladnosti prema prEN 13598, Ovlaštenje od strane ovlaštene kuće u RH da je okno u skladu sa prEN13598-2:2004 te Katalog na hrvatskom jeziku
Obračun po komadu ugrađenog slivnika.</t>
  </si>
  <si>
    <t>Lijevanoželjezni poklopci s okvirom DN 600 mm.
Nabava, doprema i postavljanje kanalizacijskih lijevanoželjeznih poklopaca s okvirom DN 600 mm, nosivosti do 400 KN. (O.T.U. 3-04.4.4). 
Obračun po komadu ugrađenog poklopca.</t>
  </si>
  <si>
    <t>Razni sitni pomoćni i pričvrsni materijal.
Nabava, doprema i postavljanje raznog sitnog pomoćnog i pričvrsnog materijala.
Obračun paušalno.</t>
  </si>
  <si>
    <t>Ispitivanje položene kanalizacije na vodonepropusnost.
Ispitivanje položene kanalizacije na vodonepropusnost i čistoću profila, (O.T.U. 3-05.7 ), probnim tlakom od 0.5 bara na najvišem mjestu probne dionice  zadržavanjem vode u sustavu 30 min. Za vrijeme ispitivanja ner sm,ije doći doi propuštanja vode ni u jednom dijelu sustava. Nakon uspješno završene probe sastaviti zapisnik. Ispitivanje se vrši od neovisne ovlaštene tvrtke.
Obračun po m' ispitanog cjevovoda.</t>
  </si>
  <si>
    <t>7.4.</t>
  </si>
  <si>
    <t>7.4.1.</t>
  </si>
  <si>
    <t>Geodetski snimak izvedene instalacije kanalizacije.
Izrada geodetskog snimka izvedenog stanja izvedene instalacije cjevovoda. Nakon završetka radova, izvođač je dužan napraviti katastar izvedenog stanja angažiranjem poduzeća specijaliziranog za takvu vrstu djelatnosti. ( O.T.U. 1-02.6).
Obračun po m' izvedenog cjevovoda.</t>
  </si>
  <si>
    <t>7.4.2.</t>
  </si>
  <si>
    <t>OBORINSKA KANALIZACIJA</t>
  </si>
  <si>
    <t>FEKALNA KANALIZACIJA- UKUPNO:</t>
  </si>
  <si>
    <t>8.1.</t>
  </si>
  <si>
    <t>8.1.1.</t>
  </si>
  <si>
    <t>8.1.2.</t>
  </si>
  <si>
    <t>8.1.3.</t>
  </si>
  <si>
    <t>8.1.4.</t>
  </si>
  <si>
    <t>8.1.5.</t>
  </si>
  <si>
    <t>8.1.6.</t>
  </si>
  <si>
    <t>8.1.7.</t>
  </si>
  <si>
    <t>8.2.</t>
  </si>
  <si>
    <t>8.2.1.</t>
  </si>
  <si>
    <t>8.3.</t>
  </si>
  <si>
    <t>8.3.1.</t>
  </si>
  <si>
    <t>8.3.3.</t>
  </si>
  <si>
    <t>8.3.4.</t>
  </si>
  <si>
    <t>8.3.5.</t>
  </si>
  <si>
    <t>8.3.6.</t>
  </si>
  <si>
    <t>8.4.</t>
  </si>
  <si>
    <t>8.4.1.</t>
  </si>
  <si>
    <t>8.4.2.</t>
  </si>
  <si>
    <t>ELEKTRO I DTK INSTALACIJE</t>
  </si>
  <si>
    <t>OBORINSKA KANALIZACIJA- UKUPNO:</t>
  </si>
  <si>
    <t>OPĆE  NAPOMENE</t>
  </si>
  <si>
    <t>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važe najnoviji i važeći projekti za izvođenje. Ukoliko bi se pojavile sumnje u pogledu izvedbe, odmah treba o tome pismeno izvijestiti investitora.</t>
  </si>
  <si>
    <t>Za izbor materijala i izvedbu važe nacionalni i međunarodni standardi i odredbe kao i priznata pravila struke.</t>
  </si>
  <si>
    <t xml:space="preserve">Cijene iz ponude su fiksne cijene tijekom cijelog vremena gradnje. Promjene cijena ne utječu na jedinstvene cijene. </t>
  </si>
  <si>
    <t>U jedinstvenoj cijeni svih pozicija sadržani su svi troškovi i materijal potrebni za besprijekornu izvedbu.</t>
  </si>
  <si>
    <t>Tehničke ili optičke nedostatke bilo koje vrste, koje primijeti investitor, treba izmijeniti bez odgode i bez naknade. Nalogoprimac se obvezuje da će za montera koji vodi građevinske radove angažirati tehnički verziranog, kvalificiranog višeg montera, te da će ga na raspolaganje staviti tijekom cijelog vremena gradnje.</t>
  </si>
  <si>
    <t xml:space="preserve">Ateste ugrađenih materijala i uređaja,  mjerne protokole izdane od ovlaštenih institucija i dokumentaciju izvedenog stanja  treba priložiti prije tehničkog pregleda. </t>
  </si>
  <si>
    <t>Jamstvo počinje teći s danom kad investitor ili njegov punomoćnik izvrše prijam objekta bez nedostataka. Pretpostavka za ovaj prijam je predočenje potvrda o uspjelom tehničkom pregledu.</t>
  </si>
  <si>
    <t xml:space="preserve">Izvedba kabelskih trasa treba uslijediti u suglasnosti i uz koordinaciju svih sudionika u gradnji. Vodove, koji trebaju biti položeni radi održavanja funkcionalnosti, treba položiti s odobrenim materijalom za polaganje. </t>
  </si>
  <si>
    <t>Sve električne uređaje i postrojenja, treba kabelima spojiti prema shemama polaganja kabela. Materijal potreban za to sadržan je u odgovarajućim količinama u ovom toškovniku. Sheme polaganja kabela treba na odgovarajući način pravodobno zatražiti.</t>
  </si>
  <si>
    <t xml:space="preserve">Dodatni radovi smiju se izvoditi samo kad ih naloži i odobri investitor. </t>
  </si>
  <si>
    <t>9.1.</t>
  </si>
  <si>
    <t xml:space="preserve">JAVNA RASVJETA KABELI, VODOVI, CIJEVI </t>
  </si>
  <si>
    <t>Kabeli se polažu u zemljani rov u zoni nogostupa širine 70cm na dubini od 70-80cm. Na dno rova postavlja se posteljica od pjeska ili "nule", u sloju debljine 10 cm, te nakon polaganja kabela rov zasipa istim pijeskom u sloju debljine 10 cm s poravnavanjem i nabijanjem, tako da je ukupni sloj pjeska u rovu 30 cm. Na taj sloj pjeska, iznad kabela se postavlja mehanička zaštita (GAL-štitnici) i zaštitno bakreno uže 50mm2.
 Iznad GAL-štitnika rov se zasipa sitnom zemljom iz iskopa ili mješanim drobljencom u 2 sloja debljine 15 cm uz nabijanje do potpune zbijenosti od min Ms= 80 Mpa. Preostali prostor rova do visine za izvođene konstrukcije nogostupa, definirane građevinskim projektom ceste, ispunjava se materijalom iz iskopa. 30 cm od vrha kabelskog rova postavljaju se PVC trake s upozoravajućim tekstom “POZOR – ENERGETSKI KABEL”. 
 Kod križanja kabelskog rova sa kanalizacijskim i vodovodnim cijevima, kabeli se uvlače u PVC cijevi Φ 110 mm duljine 2 m, a cijevi se zaljevaju betonom M20 u debljini 5cm. Kod prelaska kabela ispod kolnika prometnica, kabeli se uvlače u PVC cijev Ø 110 mm na dubini od 100-120 cm. PVC cijevi se postavljau u betonski blok od mršavog betona, na način da se na dno kanala postavi 10 cm betona MB-20 i na njega polože do tri cijevi (ovisno o broju kabela) promjera 110 mm. Iznad cijevi izlije se sloj betona MB-20 debljine 10 cm tako da ukupna visina betonskog bloka iznosi 31 cm. Preostali prostor rova, do visine za izvođenje kolničke konstrukcije, definirane građevinskim projektom ceste, zasipa se materijalom iz iskopa u slojevima s nabijanjem. 30 cm od vrha kabelskog rova postavljaju se PVC trake s upozoravajućim tekstom “POZOR–ENERGETSKI KABEL”. Na mjestima prijelaza kabelske trase ispod kolnika prometnice, postavljaju se betonski stupići sa mesinganim oznakam (oznake postaviti na oba kraja prijelaza kolnika). Kod obilaska kabelskih zdenaca DTK, šahti za vodu, kanalizaciju i sl. kabel se uvlači u PEHD cijev Ø110 mm, a cijev se zaljeva betonom MB-20. Ožičenje stupa (spoj svjetiljke i stupne razdjelnice) izvesti će se bakrenim kabelima tipa PP 4x2,5mm2. Rasvjetni stup ima na dnu vijak za uzemljenje pomoću kojeg se Cu pletenicom uzemljuje.</t>
  </si>
  <si>
    <t>Sve stavke uključuju dobavu, polaganje i spajanje.</t>
  </si>
  <si>
    <t>9.1.1.</t>
  </si>
  <si>
    <t>Kabel PP00-A 4x150mm2
(od KRO uz TS-SUPETAR 17 do KRO-SPMO za DVD</t>
  </si>
  <si>
    <t>Kabel PP00-A 4x16mm2
(za napajanje javne rasvjete)</t>
  </si>
  <si>
    <t>9.1.2.</t>
  </si>
  <si>
    <t>9.1.3.</t>
  </si>
  <si>
    <t xml:space="preserve">PEHD zaštitna cijev Ø50mm </t>
  </si>
  <si>
    <t>9.1.4.</t>
  </si>
  <si>
    <t>PVC cijev Ø110mm sa originalnim spojnicama</t>
  </si>
  <si>
    <t>9.1.6.</t>
  </si>
  <si>
    <t>9.1.5.</t>
  </si>
  <si>
    <t>Raychem spojka za kabel PP00-A 4x16mm2</t>
  </si>
  <si>
    <t>Bakrene spojke za bakreno uže 50mm2</t>
  </si>
  <si>
    <t>9.1.7.</t>
  </si>
  <si>
    <t>Cu uže 50mm2</t>
  </si>
  <si>
    <t>9.1.8.</t>
  </si>
  <si>
    <t>Gal štitnik</t>
  </si>
  <si>
    <t>9.1.9.</t>
  </si>
  <si>
    <t>Traka upozorenja “POZOR–ENERGETSKI KABEL”</t>
  </si>
  <si>
    <t>m</t>
  </si>
  <si>
    <t>9.1.10.</t>
  </si>
  <si>
    <t>Sitni potrošni spojni i montažni materijal</t>
  </si>
  <si>
    <t>Ostali nenabrojani radovi.</t>
  </si>
  <si>
    <t>9.1.11.</t>
  </si>
  <si>
    <t>Sitni potrošni spojni i montažni materijal.</t>
  </si>
  <si>
    <t>Ispitivanje (vizualni pregled, mjerenje otpora izolacije, provjera zaštite od indirektnog dodira, provjera povezanosti metalnih masa i neprekinutosti zaštitnih vodiča) i atesti.</t>
  </si>
  <si>
    <t>RASVJETNA TIJELA  I STUPOVI</t>
  </si>
  <si>
    <t xml:space="preserve">Jedinične cijene svjetiljki sadrže odgovarajuća rasvjetna sredstva, uključujući dobavu, montažu, podešavanje,  potreban pribor i priključak. Svjetiljke su kompletne s pripadajućim žaruljama, transformatorima, predspojnim elementima, razdjelnicama i ovjesnim materijalom.  </t>
  </si>
  <si>
    <t>9.2.</t>
  </si>
  <si>
    <t>9.2.1.</t>
  </si>
  <si>
    <t xml:space="preserve">Dobava, montaža i spajanje dekorativne LED svjetiljke za cestovnu rasvjetu, ukupne snage sistema do maksimalno 86W, s minimalnim ili boljim karakteristikama od sljedećih:
- tijelo svjetiljke od aluminija s pokrovom optike od stakla ili polikarbonata
- tijelo svjetiljke oblika diska sa kupolom, dimenzija svjetiljke maksimalno 629x163mm (±5%)
- svjetlosna iskoristivost svjetiljke (LOR faktor) 82%
- korelirana temperatura nijanse bijelog svjetla 2700K
- efikasnost svjetiljke ne manja od 110 lm/W, svjetlosni tok LED izvora minimalno 8000 lm
- CRI  indeks – indeks uzvrata boje minimalno 80
- životni vijek minimalno 100 000 sati pri 80% svjetlosnog toka
- rad u temperaturnom području -20°C do +35°C
- kompletna zaštita svjetiljke IP66, IK08
- Električna klasa zaštite II, prenaponska zaštita 10 kV (Imax=10kA)
- svjetiljka se mora montirati na stup ili konzolu promjera 60mm bez upotrebe dodatnog adaptera za montažu na iste
- svjetiljka treba imati ENEC certifikat i izjavu za potvrđivanje CE znaka
- predspoj s automatskom autonomnom regulacijom snage u 5 intervala/3 razine rasvijetljenosti 
- DALI regulabilna predspojna naprava
- udio svjetlosnog toka iznad horizontalne ravnine svjetiljke (ULOR faktor) 0%. </t>
  </si>
  <si>
    <t>9.2.2.</t>
  </si>
  <si>
    <t>Dobava, montaža i spajanje rasvjetnog stupa kao Dalekovod KORS-2B-300, visine 7m, za montažu sa sidrenim vijcima. U stup se ugrađuje razdjelnica za 2 kabela i osiguračem za svjetiljku. Razdjelnica, sidreni vijci, matice i sav ostali pribor potreban za montažu uključen je u stavku.</t>
  </si>
  <si>
    <t>9.3.</t>
  </si>
  <si>
    <t>DISTRIBUTIVNA TELEKOMUNIKACIJSKA KANALIZACIJA (DTK)</t>
  </si>
  <si>
    <t>Cijevi se polažu u zemljanom rovu u zoni nogostupa širine 70cm na dubini od 60÷65 cm (tako da udaljenost od tjemena cijevi do površine nogostupa ne bude manja od 50 cm). Na dno rova postavlja se posteljica od pjeska ili "nule", u sloju debljine 10 cm, te nakon polaganja cijevi rov zasipa istim pijeskom u sloju debljine 20 cm s poravnavanjem i nabijanjem, tako da je ukupni sloj pjeska u rovu oko 30 cm. Razmak između cijevi od cca 3÷4 cm osigurava se PVC češljevima 110/4 koji se postavljaju duž cijevi svako 2÷2,5 m. Iznad nabijenog pjeska, rov se zasipa sitnom zemljom iz iskopa ili mješanim drobljencem u sloju debljine 15 cm uz nabijanje do potpune zbijenosti od min Ms= 80 Mpa. Preostali prostor rova (cca 10 cm), do visine za izvođene konstrukcije nogostupa, definirane građevinskim projektom ceste, ispunjava se materijalom iz iskopa uz nabijanje. Prije završnog asfaltnog sloja nogostupa, prostor rova se zaljeva betonom MB20 u debljini 15 cm. 30 cm od vrha kabelskog rova postavljaju se PVC trake s upozoravajućim tekstom “POZOR – TELEKOMUNIKACIJSKI KABEL”. Cijevi se spajaju orginalnim PVC spojnicama, u kabelski zdenac uvode se pomoću spojnica za okno i zaptivnog prstena. Kod križanja kabelskog rova sa kanalizacijskim i vodovodnim cijevima, cijevi se zaljevaju betonom M20 u debljini 5 cm. Kod većih zakrivljenja dijelova trase (područje raskršća) umjesto tvrdih PVC cijevi postavljaju se PEHD cijevi Φ 110 mm.
Kod prelaska DTK ispod kolnika prometnica, PVC cijevi Ø 110 mm se polažu na dubini od 90÷95 cm (tako da udaljenost od tjemena cijevi do površine kolnika ne bude manja od 80 cm). Nakon zasipanja rova pjeskom kako je gore opisano, preostali prostor rova (cca 30 cm), do visine za izvođene konstrukcije kolnika, definirane građevinskim projektom ceste, ispunjava se tucanikom granulacije 0÷60 uz nabijanje. Pri vrhu sloja tucanika, postavlja se PVC trake s upozoravajućim tekstom “POZOR – TELEKOMUNIKACIJSKI KABEL”. Prostor rova do završnog asfaltnog sloja kolnika, zaljeva se betonom MB20 u debljini 25 cm.</t>
  </si>
  <si>
    <t>9.3.1.</t>
  </si>
  <si>
    <t>9.3.2.</t>
  </si>
  <si>
    <t>9.3.3.</t>
  </si>
  <si>
    <t>Traka upozorenja “POZOR – TELEKOMUNIKACIJSKI KABEL”</t>
  </si>
  <si>
    <t>9.3.4.</t>
  </si>
  <si>
    <t>Dobava i ugradnja tipskog telefonskog betonskog zdenca namijenjenog za ugradnju u trasu postojećih TK kabela, tip MZ D2-P/150 kN 118x108x101cm,  skupa sa željeznim poklopcem nosivosti 150kN za montažu u nogostupe i zelene površine.</t>
  </si>
  <si>
    <t>9.3.5.</t>
  </si>
  <si>
    <t>9.3.6.</t>
  </si>
  <si>
    <t>9.3.7.</t>
  </si>
  <si>
    <t>Ispitivanje (vizualni pregled, provjera prohodnosti) i atesti.</t>
  </si>
  <si>
    <t>9.4.</t>
  </si>
  <si>
    <t>PRATEĆI GRAĐEVINSKI RADOVI</t>
  </si>
  <si>
    <t xml:space="preserve">NAPOMENA-UPOZORENJE: u zoni radova oko TS nalazi se visokonaponski energetski kabel kojim se napaja TS-SUPETAR 17 te je u toj zoni potrebno iskope vršiti izrazito pažljivo. </t>
  </si>
  <si>
    <t>NAPOMENA-UPOZORENJE: također u zoni radova TS nalazi se postojeća DTK kanalizacija. Iz tog razloga potreban je maksimalan oprez kako se postojeća infrastruktura ne bi oštetila.</t>
  </si>
  <si>
    <t>9.4.1.</t>
  </si>
  <si>
    <t>Pripremno-završni radovi.
Pripremno-završni radovi. (Izlazak na lokaciju, pregled postojeće instalacije i planiranje radova, iskolčenje trase, odvoženje viška materijala, izrada geodetske snimke položenih kabela i cijevi i sl.). Komplet.</t>
  </si>
  <si>
    <t>9.4.2.</t>
  </si>
  <si>
    <t xml:space="preserve">Strojni  iskop rova za polaganje  DTK  u materijalu A i B kategorije dubine 0,65 m i širine 0,7, za kabelsku kanalizaciju. 
Strojni  iskop rova za polaganje  DTK  u materijalu A i B kategorije. Proširenja i produbljenja rova na mjestima prelaska ceste i mjestu betonskog zdenca posebno se ne obračunavaju, već su uključena u ponuđenu jediničnu cijenu.
Iskopani materijal deponirati uz rov ili na privremeni deponij, radi kasnijeg zatrpavanja. Iskopani materijal mora biti udaljen od rova min. 1.0 m. 
Dno rova  mora biti ravno, bez ikakavih izbočina, s tolerancijom +/- 5 cm, što je uključeno u jediničnu cijenu iskopa rova. 
Obračun po m3 iskopanog materijala u sraslom stanju.
Pretpostavljene kategorije tla:
 - tlo A kategorija 50%                 
 - tlo B kategorije 50% </t>
  </si>
  <si>
    <t>9.4.3.</t>
  </si>
  <si>
    <t>Strojni  iskop rova za polaganje energetskog kabela i kabela JR i uzemljivačkog užeta  u materijalu A i B kategorije dubine 0,7 m i širine 0,7.
Ostalo kao st. 4.4.2.</t>
  </si>
  <si>
    <t>9.4.4.</t>
  </si>
  <si>
    <t>Nabava, doprema, nasipanje i pažljivo nabijanje neagresivnog pješčanog materijala frakcija do 8 mm kao posteljicu i oblogu za  DTK cijevi.
1.Na dno rova se položi 10 cm pijeska, koji se dobro nabije, te se na taj sloj polože cijevi
2. Nakon polaganja cijevi rov se zasipa istim pijeskom u sloju debljine 20 cm s poravnavanjem i nabijanjem</t>
  </si>
  <si>
    <t>9.4.5.</t>
  </si>
  <si>
    <t>Nabava, doprema, nasipanje i pažljivo nabijanje neagresivnog pješčanog materijala frakcija do 8 mm kao posteljicu i oblogu za kabel JR
1.Na dno rova se položi 10 cm pijeska, koji se dobro nabije, te se na taj sloj položi kabel
2. Nakon polaganja kabel se zasipa istim pijeskom u sloju debljine 10 cm s poravnavanjem i nabijanjem
3. Na taj sloj pjeska, iznad kabela se postavlja  zaštitno bakreno uže 50mm2.
4. Nakon polaganja Cu uže se zasipa istim pijeskom u sloju debljine 10 cm s poravnavanjem i nabijanjem
5. Na taj sloj pjeska, iznad kabela se postavlja mehanička zaštita (GAL-štitnici) 
6.Iznad GAL-štitnika rov se zasipa sitnom zemljom iz iskopa ili mješanim drobljencom u 2 sloja debljine 15 cm uz nabijanje do potpune zbijenosti od min Ms= 80 Mpa. 
7. 30 cm od vrha kabelskog rova postavljaju se PVC trake s upozoravajućim tekstom “POZOR – ENERGETSKI KABEL”</t>
  </si>
  <si>
    <t>9.4.6.</t>
  </si>
  <si>
    <t>Zaljevanje betonom M20 
Kod križanja kabelskog rova sa kanalizacijskim i vodovodnim cijevima, kabel JR se uvlači u PVC cijevi Φ 110 mm, a cijevi se zaljevaju betonom M20 u debljini 5cm. Kod prelaska kabela ispod kolnika prometnica, kabeli se uvlače u PVC cijev Ø 110 mm na dubini od 100-120 cm. PEHD cijevi se postavljau u betonski blok od mršavog betona, na način da se na dno kanala postavi 10 cm betona MB-20 i na njega polože do tri cijevi (ovisno o broju kabela) promjera 110 mm. Iznad cijevi izlije se sloj betona MB-20 debljine 10 cm tako da ukupna visina betonskog bloka iznosi 31 cm.</t>
  </si>
  <si>
    <t>9.4.7.</t>
  </si>
  <si>
    <t xml:space="preserve">Zatrpavanje i lagano nabijanje  rova cjevovoda materijalom iz iskopa, nakon završene izrade obloge oko cijevi gdje je potrebno. 
Zatrpavanje izvršiti u slojevima 15 cm. Materijal mora biti prirodne vlažnosti, veličine zrna do 12 cm, a zatrpavanje se vrši uz nabijanja do min 80 MN/m2. Kontrolu zbijenosti vrši nadzorni inženjer. </t>
  </si>
  <si>
    <t>9.4.8.</t>
  </si>
  <si>
    <t>Strojni i ručni utovar, te odvoz viška iskopanog materijala nakon zatrpavanja rova na predviđenu deponiju ili mjesto predviđeno za nasipavanje. Obračunava se po stvarnoj količini odvoza, tj.iskopa u sraslom stanju. U cijenu uračunat utovar, transport do 5 km i istovar, te eventualna naknada za deponij. 
Odvoz i mjesto deponiranja prethodno odobrava nadležna služba.</t>
  </si>
  <si>
    <t>9.4.9.</t>
  </si>
  <si>
    <t>Izrada betonskog temelja za rasvjetni stup dim VxŠxD: 110x90x90cm. U kompletu je postavljanje sidrenih  vijaka (vijci su za kandelaber B-700, 4 vijka po jednom kandelaberu) i PEHD cijevi za uvlačenje kabela.</t>
  </si>
  <si>
    <t>9.4.10.</t>
  </si>
  <si>
    <t>Ostali nenabrojani materijali i radovi</t>
  </si>
  <si>
    <t>ELEKTRO I DTK INSTALACIJE- UKUPNO:</t>
  </si>
  <si>
    <t>Betoniranje podloga ispod revizijskog okna.
Betoniranje podloge revizijskog okna i slivnika podlogom od betona klase C 12/15 (15 N/mm2)  uz planiranje i dotjerivanje projektiranog nagiba. Debljina podloge iznosi najmanje 10 cm. U cijenu je uključeno spravljanje, doprema i ugradnja betona, te kontrola kvalitete prema “Pravilniku o tehn. normativima za beton i armirani beton.(O.T.U. 3-05.2.1. ).
Obračun po m3 ugrađenog podbetona.</t>
  </si>
  <si>
    <t>DN 300</t>
  </si>
  <si>
    <t>Dobava,  prijenos i  montaža gravitacijskih rebrastih (korugiranih) kanalizacijskih cijevi od PP-a, s dvostrukom stijenkom,  za  vanjsku kanalizaciju, SN8, prema normi HR EN 1401-1. Cijevi su profilirane vanjske stijenke i glatke unutrašnje. Cijevi moraju biti minimalne obodne krutosti SN8 (8kN/m2), te načina spajanja pomoću zasebne spojnice i gumene brtve. Troškovnička stavka obuhvača komplet koji čini cijev, spojnica i dbije brtve. Cijevi se polažu na predhodno izvedenu posteljicu od pijeska u padu prema revizijskim oknima. Cijevi se polažu u projektiranom padu. Spajanje cijevi spojnicamaa. U cijenu stavke uračunati su i svi potrebni fazonski komadi!  Ujedno uračunati su i svi spojevi na okna.</t>
  </si>
  <si>
    <t>Dobava i ugradnja lijevanoželjezne kišne rešetke s okvirom, za slivnik, dim. 40 x 40 cm, za nazivno opterećenje: 400 KN. Obračun po komadu ugrađenog poklopca.</t>
  </si>
  <si>
    <t>PVC kanalizacijske cijevi, tip SN 8.
Nabava, doprema i postavljanje tvrdih PVC kanalizacijskih cijevi, tip SN8  DIN 19534 ili ONORM B5184, s podebljanom debljinom stijenke za izvedbu glavnih kanalizacijskih kanala. Cijevi se postavljaju na prethodno pripremljenu betonsku posteljicu. U cijenu uključena nabava, doprema i postavljanje cijevi.
U cijenu stavke uračunati su i svi potrebni fazonski komadi!  Ujedno uračunati su i svi spojevi na okna.
Obračun po m' postavljene kanalizacijske cijevi.</t>
  </si>
  <si>
    <t>7.4.3.</t>
  </si>
  <si>
    <t>8.4.3.</t>
  </si>
  <si>
    <t>PE sabirno / prolazno revizijsko okno DN 800 mm.
Nabava, doprema i postavljanje kanalizacijskog sabirnog / prolaznog polietilenskog modularnog revizijskog okna PE, promjera DN 800 mm, sa više ulaza i jednim izlazom, s ugrađenim penjalicama, specifikacija kao proizvodl "Vargokor" ili "Pipelife". Okna su modularna i sastoje se od donjeg dijela kinete (kineta kod sabirnog okna ima više od jedne ulazne cijevi ili ulazna cijev ima kutni odmak) , tijela okna i konusnog završetka izlazne dimenzije DN 625. Konusni dio mora imati mogućnost skraćenja na licu mjesta do 250 mm. Stavkom su obuhvaćeni i svi potrebni građevinski radovi pri izradi armirano-betonskog distribucijskog prstena od betona klase C 30/37, armatura B500B, nosivosti do 400 KN koji služi za prijenos vanjskog prometnog opterećenja na okolno tlo, u koji se ugrađuje lijevanoželjezni poklopci profila DN 600 mm nosivosti do 400 KN (posebna stavka) sve prema tehničkim specifikacijama proizvođača revizijskog okna. U stavku uključiti nabavu, dopremu i ugradnju potrebne armature (B500B), svu drvenu oplatu, kao i sve ostale radove do potpune gotovosti posla.
U cijenu stavke uračunati su i svi potrebni fazonski komadi!  Ujedno uračunati su i svi spojevi na okna.
Obračun po komadu izvedenog revizijskog okna.</t>
  </si>
  <si>
    <t>PE sabirno / prolazno revizijsko okno DN 800 mm.
Nabava, doprema i postavljanje kanalizacijskog sabirnog / prolaznog polietilenskog modularnog revizijskog okna PE, promjera DN 800 mm, sa više ulaza i jednim izlazom, s ugrađenim penjalicama, specifikacija kao proizvodl "Vargokor" ili "Pipelife". Okna su modularna i sastoje se od donjeg dijela kinete (kineta kod sabirnog okna ima više od jedne ulazne cijevi ili ulazna cijev ima kutni odmak) , tijela okna i konusnog završetka izlazne dimenzije DN 625. Konusni dio mora imati mogućnost skraćenja na licu mjesta do 250 mm. Stavkom su obuhvaćeni i svi potrebni građevinski radovi pri izradi armirano-betonskog distribucijskog prstena od betona klase C 30/37, armatura B500B, nosivosti do 400 KN koji služi za prijenos vanjskog prometnog opterećenja na okolno tlo, u koji se ugrađuje lijevanoželjezni poklopci profila DN 600 mm nosivosti do 400 KN (posebna stavka) sve prema tehničkim specifikacijama proizvođača revizijskog okna. U stavku uključiti nabavu, dopremu i ugradnju potrebne armature (B500B), svu drvenu oplatu, kao i sve ostale radove do potpune gotovosti posla.
Obračun po komadu izvedenog revizijskog okna.</t>
  </si>
  <si>
    <t>3.2.</t>
  </si>
  <si>
    <t>Nabava, prijevoz i ugradnja nosivog sloja od zrnatog kamenog materijala bez veziva debljine 15 cm na području nogostupa. Potreban modul stišljivosti Ms=80 MPa mjereno kružnom pločom Ø 30 cm. Odstupanje ravnosti površine izvedenog sloja ne smije iznositi više od ± 2 cm (OTU III. 5-01).</t>
  </si>
  <si>
    <t>3.4.</t>
  </si>
  <si>
    <t>Izrada habajućeg sloja kolnika od asfaltbetona AC 11 surf (BIT 35/50) AG6 M2 prema HRN EN 13108-1, debljine 4 cm.
Kod asfaltnih slojeva treba se pridržavati "Tehničkih uvjeta za asfaltne kolnike" (Zagreb, lipanj 2015.) i predviđenog srednjeg prometnog opterećenja.
U rad je uključeno špricanje podloge kationsko polimeriziranom  bitumenskom emulzijom prije ugradnje habajućeg sloja. U cijenu ulazi nabava materijala, proizvodnja mješavine, prijevoz do mjesta ugradnje, ugradnja i valjanje do potrebne zbijenosti. 
Obračun radova:
Po kvadratnom metru  gornje površine stvarno položenog sloja.</t>
  </si>
  <si>
    <t>3.5.</t>
  </si>
  <si>
    <t>Nabava, prijevoz i ugradnja asfaltnog habajućeg sloja nogostupa AC 8 surf (BIT 50/70) AG4 M4, debljine 3.0 cm u uvaljanom stanju s drobljenim kamenim materijalom  karbonatnog podrijetla. Ravnost površine izvedenog sloja - IRI najviše 2.0 m/km.
Kod asfaltnih slojeva treba se pridržavati "Tehničkih uvjeta za asfaltne kolnike" (Zagreb, lipanj 2015.) i predviđenog srednjeg prometnog opterećenja.
Obračun po m2  ugrađenog  sloja u uvaljanom stanju.</t>
  </si>
  <si>
    <t>PROMETNA OPREMA I SIGNALIZACIJA CESTE</t>
  </si>
  <si>
    <t>5.1.</t>
  </si>
  <si>
    <t>PROMETNI ZNAKOVI</t>
  </si>
  <si>
    <t xml:space="preserve">
9.01.
</t>
  </si>
  <si>
    <t xml:space="preserve">
Stavka obuhvaća dobavu i ugradnju prometnih znakova uključivo dobavu i ugradnju pocinčanog stupa ø 63,5 mm, u svemu prema projektu prometnog rješenja, opisu iz tehničkih uvjeta kao i Pravilniku o prometnim znakovima i signalizaciji na cestama (NN 33/2005, 64/2005, 155/2005 i 14/2011).
Znakovi se izrađuju s pojačanim okvirom i vodoravnim ojačanjima, od retroreflektivne folije klase II tip ''High Intensity Grade'' (stabilna na ultraljubičasto zračenje) apliciranom na Al. podlogu. debljine min. 2 mm. 
Betonski temelj za stup Ø 63,5 mm - nosač jednoga ili dva prometna znaka izvodi se s minimalnom tlocrtnom dimenzijom 0,5 x 0,5 m i dubinom 0,8 m (min. 0,2 m3 betona po temelju), beton razreda C20/25. Stupovi se ugrađuju sa sidrima.
U jediničnu cijenu su uključeni svi troškovi nabave prometnog znaka, pričvrsnih elemenata, betona, iskopi i betoniranje temelja, nabava i montaža stupova i znakova, prijevoz i sve ostalo potrebno za potpuno dovršenje postave znaka.
Obračun radova:
Po komadu postavljenog prometnog znaka. </t>
  </si>
  <si>
    <t>5.1.1.</t>
  </si>
  <si>
    <t xml:space="preserve"> 9-01.2.</t>
  </si>
  <si>
    <r>
      <t>Znakovi izričitih naredbi</t>
    </r>
    <r>
      <rPr>
        <sz val="8"/>
        <rFont val="Arial"/>
        <family val="2"/>
      </rPr>
      <t>.
Znakovi izričitih naredbi imaju oblik kruga promjera 60 cm, odnosno oblik osmerokuta upisanog u krug promjera 60 cm (znak B02), odnosno jednakostraničnog trokuta stranice 90 cm (znak B01). Postavljaju se sljedeći znakovi.</t>
    </r>
  </si>
  <si>
    <t>B02 ("obvezno zaustavljanje ")</t>
  </si>
  <si>
    <t>kom.</t>
  </si>
  <si>
    <t>5.1.2.</t>
  </si>
  <si>
    <t xml:space="preserve"> 9-01.3.</t>
  </si>
  <si>
    <r>
      <t>Znakovi obavijesti.</t>
    </r>
    <r>
      <rPr>
        <sz val="8"/>
        <rFont val="Arial"/>
        <family val="2"/>
      </rPr>
      <t xml:space="preserve">
Znakovi obavijesti imaju oblik kruga, kvadrata ili pravokutnika. Promjer kruga je 60 cm, a veličina stranica kvadrata je 60 cm. Prometni znakovi oblika pravokutnika razlikuju se po veličini i zato je za svaki znak uz njegovu oznaku upisana i dimenzija.</t>
    </r>
  </si>
  <si>
    <t>C02 (“obilježen pješacki prijelaz”) 60/90</t>
  </si>
  <si>
    <t>5.2.</t>
  </si>
  <si>
    <t>OZNAKE NA KOLNIKU</t>
  </si>
  <si>
    <t xml:space="preserve">
5.2.1.</t>
  </si>
  <si>
    <t xml:space="preserve"> 
9-02.</t>
  </si>
  <si>
    <t xml:space="preserve">
Puna uzdužna razdjelna i rubna crta širine 12 cm, bijele boje (H01), s retroreflektivnim zrncima, retrorefleksija klase II.
Obračun radova po dužnom metru iscrtane linije.</t>
  </si>
  <si>
    <r>
      <t>m</t>
    </r>
    <r>
      <rPr>
        <vertAlign val="superscript"/>
        <sz val="8"/>
        <rFont val="Arial"/>
        <family val="2"/>
      </rPr>
      <t>,</t>
    </r>
  </si>
  <si>
    <t xml:space="preserve"> 9-02.</t>
  </si>
  <si>
    <t>Isprekidana uzdužna razdjelna crta širine 12 cm, razmaka puno/prazno 3.0/3.0 m, bijele boje (H02), s retroreflektivnim zrncima, retrorefleksija klase II.
Obračun radova po dužnom metru iscrtane linije.</t>
  </si>
  <si>
    <t>5.2.3.</t>
  </si>
  <si>
    <t>Puna zaustavna crta (H11), širine 50 cm, bijele boje, uz  natpis "STOP" sa  retroreflektivnim zrncima,  retrorefleksija klase II.
Obračun radova po dužnom metru iscrtane linije.</t>
  </si>
  <si>
    <t>5.2.4.</t>
  </si>
  <si>
    <t>Kratka isprekidana crta vodilja širine 12 cm,  razmaka puno/prazno 1.0/1.0 m, bijele boje (H04), s retroreflektivnim zrncima, retrorefleksija klase II.
Obračun radova po dužnom metru iscrtane linije.</t>
  </si>
  <si>
    <t>5.2.5.</t>
  </si>
  <si>
    <t>Pješački prijelazi (H18) bijele boje, s retroreflektivnim zrncima,  retrorefleksija klase II.
Obračun radova: po kvadratnom metru iscrtane površine.</t>
  </si>
  <si>
    <t>5.2.6.</t>
  </si>
  <si>
    <t>Strelice za obilježavanje obveznog smjera kretanja vozila (H20, H21, H22), veličine 4 m, bijele boje s  retroreflektivnim zrncima, retrorefleksija klase II.</t>
  </si>
  <si>
    <t>OPREMA I SIGNALIZACIJA CESTE - UKUPNO:</t>
  </si>
  <si>
    <t xml:space="preserve">
5.2.2.</t>
  </si>
  <si>
    <t xml:space="preserve">
Isprekidana uzdužna rubna crta širine 12 cm, razmaka puno/prazno 1 m, bijele boje (H01), s retroreflektivnim zrncima, retrorefleksija klase II.
Obračun radova po dužnom metru iscrtane linije.</t>
  </si>
  <si>
    <t>Isprekidana zaustavna crta (H12), širine 50 cm, bijele boje, s ucrtanim  trokutom upozorenja s  retroreflektivnim zrncima,  retrorefleksija klase II.
Obračun radova po dužnom metru iscrtane linije.</t>
  </si>
  <si>
    <t>5.2.7.</t>
  </si>
  <si>
    <t>5.2.8.</t>
  </si>
  <si>
    <t>6.2.4.</t>
  </si>
  <si>
    <t>Izrada arm.-betonskih okana (zasunsko i vodomjerno) u dvostranoj oplati iz betona C 16/20.  Debljina zidova i pokrovne ploče je 20 cm. Ploča se izvodi od betona C25/30. U ploči se  ostavljaju otvori  600 x 600 mm, iznad kojih se montiraju   lijevanoželjezni poklopac s okvirom.  Za silaz u okno ugrađuju se lijevanoželjezne stupaljke  na međusobnom razmaku od 30 cm. Prva stupaljka se  montira 70 cm ispod terena.  U stavci je uračunato: - izrada tucaničke podloge - betoniranje ploče dna okna - betoniranje zidova okana od betona C16/20 - betoniranje arm.-bet. pokrovne ploče okna debljine  - betonski oslonci od C16/20 za fazonske komade i armaturu U ploči dna okna predvidjeti otvor 20 x 20 cm za drenažu okna.   Obračun po kompletno izvedenom oknu 
Okno je svijetle dimenzije:   - 1.00 x 1.50 x 1.80 m</t>
  </si>
  <si>
    <t xml:space="preserve">C.  Iskop materijala na trasi  obračunava se kao iskop u materijalu A karegorije. Stavka obuhvaća široke i ostale iskope predviđene projektom s utovarom u prijevozno sredstvo, te planiranje iskopanih površina prema zahtjevima iz projekta.
Pri iskopu treba voditi računa o postojećoj infrastrukturi tako da ne dođe do njenog oštećenja ili uništenja. 
Po potrebi neke iskope obavljati ručno pri čemu izvođač nema pravo na razliku u cijeni iskopa nastalu uslijed ovakvih izmjena. </t>
  </si>
  <si>
    <t>1.3.</t>
  </si>
  <si>
    <t>6.1.9.</t>
  </si>
  <si>
    <t>Dobava, transport, skladištenje i ugradnja polietilenskih PEHD tlačnih vodovodnih cijevi  ptomjera PEHD D125 za nazivnog tlaka NP 16 bara, za izvedbu vanjskog cjevovoda sanitarne pitke vode i hidrantskog voda.
Stavka obuhvaća nabavu, prijevoz, skladištenje i ugradnju polietilenskih PEHD tlačnih cijevi za vodovod klase PE100 proizvedenih prema HRN EN 12201, ISO standardu 4437 i DIN normama, 8074, 8075 i 19533, sa potvrdom o kvaliteti DVGW. 
Cijevi se polažu u rov na prethodno pripremljenu podlogu od pijeska, a nakon montiranja cijevi potrebno je izvršiti podbijanje pijeska ispod cijevi radi jednolikog nalijeganja cijevi na podlogu. Jedinična cijena obuhvaća nabavu, prijevoz i ugradnju tlačnih cijevi sa spajanjem zavarivanjem (specijalnim aparatom), uz kontrolu nivelete položene cijevi prema uzdužnim  profilima. Kod montaže potrebno je pridržavati se detaljnih uputstava proizvođača cijevi. Polaganje cijevi se vrši prema uputama proizvođača. Cijenom je obuhvaćen sav potreban rad te sav spojni materijal (elektrofuzijske spojnice) za izvedbu instalacije do pune gotovosti i funkcionalnosti u svemu prema izvedbenom projektu. 
Obračun po m1 ugrađene PEHD cijevi</t>
  </si>
  <si>
    <t>Tlačna proba montiranog vodovoda, nazivnog tlaka PN 16 bara, pomoću vode pod odgovarajućim probnim tlakom. Prije punjenja cjevovoda vodom, izraditi betonska ukrućenja na svim krivinama, te zatrpati cjevovod osim spojeva. Prilikom ispitivanja zabranjuje se svaki rad u rovu. Punjenje cijevi izvesti polagano, da zrak iz cijevi nesmetano izađe. U cijenu uključiti nabavku  i dopremu potrebne vode. Ispitivanje se izvodi u skladu s normom HRN EN 805.</t>
  </si>
  <si>
    <t>Dezinfekcija PEHD cjevovoda -  kloriranje izvršiti vodom kojoj se doda 0.35 l hipoklorita na m3 upotrebljene vode ili 50 gr aktivnog klora. Na jednom kraju cjevovoda doda se voda pripremljena kako je to navedeno, a na drugu se ispušta dok se ne dobije određena koncentracija klora u vodi. Približno potrebna količina klorirane vode iznosi oko dvostruke zapremine cjevovoda. Tako pripremljena koncentracija ostaje u cjevovodu 24 sata, te nakon ispuštanja iz cjevovoda količina klora mora iznositi 0.8 gr/m3. da bi se klorilare armature u oknima potrebno jih je za vrijeme kloriranja povremeno otvoriti. Po završenoj dezinfekciji izvršiti bakteriološku analizu. dezinfekcija je uspješna kada analizirani uzorak vode da zadovoljavajuće rezultate. Ovom stavkom obuhvaćeno je ispiranje cjevovoda, kao i nabavka vode.
Obračun po m' dezifincirane cijevi.</t>
  </si>
  <si>
    <t>6.4.4.</t>
  </si>
  <si>
    <t>Završno čišćenje, uređenje terena s odvozom preostalog materijala na deponiju. U cijenu je uračunat utovar, prijevoz, istovar materijala te plaćanje pristojbi na deponiji.
Obračun paušalno.</t>
  </si>
  <si>
    <t>6.4.5.</t>
  </si>
  <si>
    <t>Lociranje i označavanje postojećeg vodovoda na mjestu priključka projektiranog vodovoda. Obilježavanje obaviti uz pomoć vlasnika instalacija i njihovu suglasnost.
Obračun po m' označenog vodovoda.</t>
  </si>
  <si>
    <t>Lociranje i označavanje postojeće fekalne kanalizacije na mjestu priključka projektiranog fekalnog cjevovoda. Obilježavanje obaviti uz pomoć vlasnika instalacija i njihovu suglasnost.
Obračun po m' označenog cjevovoda.</t>
  </si>
  <si>
    <t>7.1.8.</t>
  </si>
  <si>
    <t>7.1.9.</t>
  </si>
  <si>
    <t>7.1.10.</t>
  </si>
  <si>
    <t>Lociranje i označavanje postojećeg oborinskog cjevovoda na mjestu priključka projektiranog vodovoda. Obilježavanje obaviti uz pomoć vlasnika instalacija i njihovu suglasnost.
Obračun po m' označenog vodovoda.</t>
  </si>
  <si>
    <t>8.1.8.</t>
  </si>
  <si>
    <t>8.1.9.</t>
  </si>
  <si>
    <t>Izrada priključka na postojeće okno oborinske kanalizacije.
Radovi uključuju probijanje postojećeg okna, prilagodbu novopostavljene cijevi sa izvedbom brtvljenja spoja.
Obračun paušalno.</t>
  </si>
  <si>
    <t>Izrada priključka na postojeće okno fekalne kanalizacije.
Radovi uključuju probijanje postojećeg okna, prilagodbu novopostavljene cijevi sa izvedbom brtvljenja spoja.
Obračun paušalno.</t>
  </si>
  <si>
    <t>6.4.6.</t>
  </si>
  <si>
    <t>Izrada priključka na postojeće okno vodovodne instalacije.
Radovi uključuju probijanje postojećeg okna, prilagodbu novopostavljene cijevi sa izvedbom brtvljenja spoja.
Obračun paušalno.</t>
  </si>
  <si>
    <t>B.  Obračun se vrši prema stvarno izvedenim radovima na terenu i stvarnim količinama, a sukladno projektnom rješenju i kotama iz projekta.</t>
  </si>
  <si>
    <t>Izrada izvedbenog projekta oborinske dovodnje.Izvedbeni projekt sadrži detaljne opise i nacrte, potrebne spojne komade, planove oplata, nacrte armature, nacrte detalja, nivelacijske planove i druge nacrte, te sve potrebne računske provjere, a koji moraju biti izrađeni u skladu s glavnim projektom te odobreni i ovjereni od glavnog projektanta u svemu prema Zakonu o prostornom uređenju i Zakonu o gradnji.
Obračun po kompletu izrađenog izvedbenog projekta.</t>
  </si>
  <si>
    <t>9.4.11.</t>
  </si>
  <si>
    <t xml:space="preserve">A.  U svim stavkama troškovnika koje zahtijevaju odvoz viška materijala na odlagalište u jediničnu cijenu uključeno je i uređenje odlagališta, plaćanje taksi i ostalih davanja za korištenje istoga. Lokacija odlagališta je na lokaciji Kupinovica, te se sav višak materijala odvozi isključivo na navedenu lokaciju, a što treba biti popraćeno pratećim listom ovjerenim od strane tvrtke KD Grad koja upravlja odlagalištem.
</t>
  </si>
  <si>
    <t>Izrada izvedbenog građevinsko - prometnog projekta.
Izvedbeni projekt sadrži detaljne opise, planove oplata, nacrte armature, nacrte detalja, nivelacijske planove i druge nacrte, te sve potrebne računske provjere, a koji moraju biti izrađeni u skladu s glavnim projektom te odobrene i ovjereni od glavnog projektanta i naručitelja, a u svemu prema Zakonu o prostornom uređenju i Zakonu o gradnji. 
Obračun po kompletu izrađenog izvedbenog projekta. Isti se dostavlja naručitelju u dva printana i elektronskom formatu u otvorenom i zatvorenom formatu (.dwg, .xls, .doc, .pdf)</t>
  </si>
  <si>
    <t>Izrada izvedbenog projekta vodovodne instalacije i hidrantske mreže.
Izvedbeni projekt sadrži detaljne opise i nacrte, potrebne spojne komade, planove oplata, nacrte armature, nacrte detalja, nivelacijske planove i druge nacrte, te sve potrebne računske provjere, a koji moraju biti izrađeni u skladu s glavnim projektom te odobreni i ovjereni od glavnog projektanta i Vodovoda Brač d.o.o. u svemu prema Zakonu o prostornom uređenju i Zakonu o gradnji. Isti se dostavlja naručitelju u dva printana i elektronskom formatu u otvorenom i zatvorenom formatu (.dwg, .xls, .doc, .pdf)
Obračun po kompletu izrađenog izvedbenog projekta.</t>
  </si>
  <si>
    <t>Izrada izvedbenog projekta fekalne kanalizacije.
Izvedbeni projekt sadrži detaljne opise i nacrte, potrebne spojne komade, planove oplata, nacrte armature, nacrte detalja, nivelacijske planove i druge nacrte, te sve potrebne računske provjere, a koji moraju biti izrađeni u skladu s glavnim projektom te odobreni i ovjereni od glavnog projektanta i Vodovoda Brač u svemu prema Zakonu o prostornom uređenju i Zakonu o gradnji. Isti se dostavlja naručitelju u dva printana i elektronskom formatu u otvorenom i zatvorenom formatu (.dwg, .xls, .doc, .pdf)
Obračun po kompletu izrađenog izvedbenog projekta.</t>
  </si>
  <si>
    <t>6.1.10.</t>
  </si>
  <si>
    <t>E. U cijeni je uključena i izrada foto dokumentacije u elektronskom obliku prije početka radova. Foto dokumentacija obuhvaća fotografiju najmanje svakih 10 m dužine trase. Izrada foto dokumentacije za vrijeme izvođenja radova. Stavka obuhvaća minimalno 10 fotografija dnevno u svim fazama i za sve vrste radova definirane troškovnikom.</t>
  </si>
  <si>
    <t>9.1.12.</t>
  </si>
  <si>
    <t>Geodetski snimak položene instalacije.
Izrada geodetskog snimka položene instalacije javne rasvjete instalacije. Nakon završetka radova, izvođač je dužan napraviti katastar izvedenog stanja angažiranjem poduzeća specijaliziranog za takvu vrstu djelatnosti. ( O.T.U. 1-02.6).
Obračun po m' snimljene instalacije</t>
  </si>
  <si>
    <t>9.3.8.</t>
  </si>
  <si>
    <t>Izrada izvedbenog projekt elektro i DTK instalacije.
Izvedbeni projekt sadrži detaljne opise i druge detaljne nacrte, te sve potrebne računske provjere, a koji moraju biti izrađeni u skladu s glavnim projektom te odobrene i ovjereni od glavnog projektanta i naručitelja, u svemu a u svemu prema Zakonu o prostornom uređenju i Zakonu o gradnji.  Isti se dostavlja naručitelju u dva printana i elektronskom formatu u otvorenom i zatvorenom formatu (.dwg, .xls, .doc, .pdf) 
Obračun po kompletu izrađenog izvedbenog projekta.</t>
  </si>
  <si>
    <t>8.3.2.</t>
  </si>
  <si>
    <t>2.3.2.</t>
  </si>
  <si>
    <t>IZGRADNJA CESTE U GOSPODARSKO-POSLOVNOJ ZONI ŽEDNO DRAGE U SUPETRU (FAZA I)
os A od km 0+000.00 do km 0+170.00</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</si>
</sst>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
    <numFmt numFmtId="165" formatCode="#,##0.00\ &quot;kn&quot;"/>
    <numFmt numFmtId="166" formatCode="#,##0.0"/>
  </numFmts>
  <fonts count="56">
    <font>
      <sz val="10"/>
      <name val="Arial"/>
      <family val="0"/>
    </font>
    <font>
      <sz val="11"/>
      <color indexed="8"/>
      <name val="Calibri"/>
      <family val="2"/>
    </font>
    <font>
      <sz val="8"/>
      <name val="Arial"/>
      <family val="2"/>
    </font>
    <font>
      <vertAlign val="superscript"/>
      <sz val="8"/>
      <name val="Arial"/>
      <family val="2"/>
    </font>
    <font>
      <b/>
      <sz val="14"/>
      <name val="Arial CE"/>
      <family val="2"/>
    </font>
    <font>
      <sz val="14"/>
      <name val="Arial CE"/>
      <family val="2"/>
    </font>
    <font>
      <b/>
      <sz val="8"/>
      <name val="Arial"/>
      <family val="2"/>
    </font>
    <font>
      <b/>
      <sz val="10"/>
      <name val="Arial"/>
      <family val="2"/>
    </font>
    <font>
      <b/>
      <sz val="12"/>
      <name val="Arial"/>
      <family val="2"/>
    </font>
    <font>
      <b/>
      <sz val="12"/>
      <name val="Arial CE"/>
      <family val="2"/>
    </font>
    <font>
      <sz val="12"/>
      <name val="Arial CE"/>
      <family val="2"/>
    </font>
    <font>
      <sz val="8"/>
      <color indexed="10"/>
      <name val="Arial"/>
      <family val="2"/>
    </font>
    <font>
      <b/>
      <sz val="8"/>
      <color indexed="10"/>
      <name val="Arial"/>
      <family val="2"/>
    </font>
    <font>
      <b/>
      <sz val="10"/>
      <color indexed="10"/>
      <name val="Arial"/>
      <family val="2"/>
    </font>
    <font>
      <b/>
      <sz val="10"/>
      <color indexed="13"/>
      <name val="Arial"/>
      <family val="2"/>
    </font>
    <font>
      <sz val="10"/>
      <color indexed="13"/>
      <name val="Arial"/>
      <family val="2"/>
    </font>
    <font>
      <b/>
      <i/>
      <sz val="10"/>
      <name val="Arial"/>
      <family val="2"/>
    </font>
    <font>
      <sz val="12"/>
      <name val="Arial"/>
      <family val="2"/>
    </font>
    <font>
      <b/>
      <sz val="9"/>
      <name val="Arial"/>
      <family val="2"/>
    </font>
    <font>
      <vertAlign val="superscript"/>
      <sz val="10"/>
      <name val="Trebuchet MS"/>
      <family val="2"/>
    </font>
    <font>
      <sz val="7.5"/>
      <name val="Arial"/>
      <family val="2"/>
    </font>
    <font>
      <sz val="8"/>
      <color indexed="13"/>
      <name val="Arial"/>
      <family val="2"/>
    </font>
    <font>
      <b/>
      <u val="single"/>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style="medium"/>
    </border>
    <border>
      <left/>
      <right/>
      <top/>
      <bottom style="thin"/>
    </border>
    <border>
      <left/>
      <right/>
      <top style="thin"/>
      <bottom style="thin"/>
    </border>
    <border>
      <left/>
      <right/>
      <top/>
      <bottom style="medium"/>
    </border>
    <border>
      <left/>
      <right style="medium"/>
      <top style="medium"/>
      <bottom style="medium"/>
    </border>
    <border>
      <left/>
      <right style="thin"/>
      <top style="thin"/>
      <bottom style="thin"/>
    </border>
    <border>
      <left/>
      <right/>
      <top style="medium"/>
      <bottom/>
    </border>
    <border>
      <left style="thin"/>
      <right/>
      <top style="thin"/>
      <bottom style="thin"/>
    </border>
    <border>
      <left/>
      <right/>
      <top style="thin"/>
      <bottom/>
    </border>
    <border>
      <left style="thin"/>
      <right/>
      <top style="thin"/>
      <bottom/>
    </border>
    <border>
      <left/>
      <right style="thin"/>
      <top style="thin"/>
      <bottom/>
    </border>
    <border>
      <left style="thin"/>
      <right style="medium"/>
      <top style="medium"/>
      <bottom/>
    </border>
    <border>
      <left style="thin"/>
      <right style="medium"/>
      <top/>
      <bottom style="medium"/>
    </border>
    <border>
      <left style="thin"/>
      <right style="thin"/>
      <top style="medium"/>
      <bottom style="thin"/>
    </border>
    <border>
      <left style="thin"/>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right style="thin"/>
      <top style="medium"/>
      <bottom/>
    </border>
    <border>
      <left style="thin"/>
      <right/>
      <top/>
      <bottom style="medium"/>
    </border>
    <border>
      <left/>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2" fillId="33" borderId="0" applyNumberFormat="0" applyFont="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4">
    <xf numFmtId="0" fontId="0" fillId="0" borderId="0" xfId="0" applyAlignment="1">
      <alignment/>
    </xf>
    <xf numFmtId="4" fontId="4" fillId="0" borderId="0" xfId="0" applyNumberFormat="1" applyFont="1" applyFill="1" applyAlignment="1" applyProtection="1">
      <alignment/>
      <protection hidden="1"/>
    </xf>
    <xf numFmtId="0" fontId="2" fillId="0" borderId="0" xfId="0" applyFont="1" applyFill="1" applyBorder="1" applyAlignment="1">
      <alignment horizontal="right"/>
    </xf>
    <xf numFmtId="0" fontId="7" fillId="34" borderId="10" xfId="0" applyFont="1" applyFill="1" applyBorder="1" applyAlignment="1" quotePrefix="1">
      <alignment horizontal="center" vertical="center"/>
    </xf>
    <xf numFmtId="0" fontId="7" fillId="34" borderId="10" xfId="0" applyFont="1" applyFill="1" applyBorder="1" applyAlignment="1">
      <alignment horizontal="left" vertical="center"/>
    </xf>
    <xf numFmtId="0" fontId="7" fillId="35" borderId="10" xfId="0" applyFont="1" applyFill="1" applyBorder="1" applyAlignment="1">
      <alignment horizontal="right" vertical="center"/>
    </xf>
    <xf numFmtId="0" fontId="7" fillId="35" borderId="11" xfId="0" applyFont="1" applyFill="1" applyBorder="1" applyAlignment="1">
      <alignment horizontal="center" vertical="center"/>
    </xf>
    <xf numFmtId="0" fontId="7" fillId="35" borderId="10" xfId="0" applyFont="1" applyFill="1" applyBorder="1" applyAlignment="1">
      <alignment horizontal="center" vertical="center"/>
    </xf>
    <xf numFmtId="0" fontId="7" fillId="34" borderId="10" xfId="0" applyFont="1" applyFill="1" applyBorder="1" applyAlignment="1">
      <alignment horizontal="right" vertical="center"/>
    </xf>
    <xf numFmtId="0" fontId="6" fillId="0" borderId="0" xfId="0" applyFont="1" applyFill="1" applyBorder="1" applyAlignment="1">
      <alignment horizontal="center" vertical="center"/>
    </xf>
    <xf numFmtId="4" fontId="5"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4" fillId="0" borderId="0" xfId="0" applyFont="1" applyBorder="1" applyAlignment="1" applyProtection="1">
      <alignment/>
      <protection hidden="1"/>
    </xf>
    <xf numFmtId="0" fontId="7" fillId="34" borderId="11" xfId="0" applyFont="1" applyFill="1" applyBorder="1" applyAlignment="1" quotePrefix="1">
      <alignment horizontal="left" vertical="center"/>
    </xf>
    <xf numFmtId="0" fontId="7" fillId="35" borderId="11" xfId="0" applyFont="1" applyFill="1" applyBorder="1" applyAlignment="1">
      <alignment horizontal="left" vertical="center"/>
    </xf>
    <xf numFmtId="0" fontId="2" fillId="0" borderId="0" xfId="0" applyFont="1" applyFill="1" applyBorder="1" applyAlignment="1">
      <alignment horizontal="justify" vertical="top" wrapText="1"/>
    </xf>
    <xf numFmtId="0" fontId="8" fillId="0" borderId="12" xfId="0" applyFont="1" applyFill="1" applyBorder="1" applyAlignment="1">
      <alignment horizontal="left" vertical="center"/>
    </xf>
    <xf numFmtId="0" fontId="10" fillId="0" borderId="12" xfId="0" applyFont="1" applyFill="1" applyBorder="1" applyAlignment="1" applyProtection="1">
      <alignment/>
      <protection hidden="1"/>
    </xf>
    <xf numFmtId="165" fontId="9" fillId="0" borderId="12" xfId="0" applyNumberFormat="1" applyFont="1" applyFill="1" applyBorder="1" applyAlignment="1" applyProtection="1">
      <alignment/>
      <protection hidden="1"/>
    </xf>
    <xf numFmtId="0" fontId="8" fillId="0" borderId="13" xfId="0" applyFont="1" applyFill="1" applyBorder="1" applyAlignment="1">
      <alignment horizontal="left" vertical="center"/>
    </xf>
    <xf numFmtId="0" fontId="10" fillId="0" borderId="13" xfId="0" applyFont="1" applyFill="1" applyBorder="1" applyAlignment="1" applyProtection="1">
      <alignment/>
      <protection hidden="1"/>
    </xf>
    <xf numFmtId="165" fontId="9" fillId="0" borderId="13" xfId="0" applyNumberFormat="1" applyFont="1" applyFill="1" applyBorder="1" applyAlignment="1" applyProtection="1">
      <alignment/>
      <protection hidden="1"/>
    </xf>
    <xf numFmtId="0" fontId="9" fillId="0" borderId="0" xfId="0" applyFont="1" applyFill="1" applyAlignment="1" applyProtection="1">
      <alignment/>
      <protection hidden="1"/>
    </xf>
    <xf numFmtId="0" fontId="9" fillId="0" borderId="0" xfId="0" applyFont="1" applyFill="1" applyBorder="1" applyAlignment="1" applyProtection="1">
      <alignment/>
      <protection hidden="1"/>
    </xf>
    <xf numFmtId="0" fontId="9" fillId="0" borderId="14" xfId="0" applyFont="1" applyBorder="1" applyAlignment="1" applyProtection="1">
      <alignment/>
      <protection hidden="1"/>
    </xf>
    <xf numFmtId="165" fontId="9" fillId="0" borderId="14" xfId="0" applyNumberFormat="1" applyFont="1" applyFill="1" applyBorder="1" applyAlignment="1" applyProtection="1">
      <alignment/>
      <protection hidden="1"/>
    </xf>
    <xf numFmtId="0" fontId="10" fillId="0" borderId="0" xfId="0" applyFont="1" applyAlignment="1" applyProtection="1">
      <alignment/>
      <protection hidden="1"/>
    </xf>
    <xf numFmtId="0" fontId="9" fillId="0" borderId="0" xfId="0" applyFont="1" applyAlignment="1" applyProtection="1">
      <alignment/>
      <protection hidden="1"/>
    </xf>
    <xf numFmtId="0" fontId="10" fillId="0" borderId="14" xfId="0" applyFont="1" applyBorder="1" applyAlignment="1" applyProtection="1">
      <alignment/>
      <protection hidden="1"/>
    </xf>
    <xf numFmtId="0" fontId="9" fillId="0" borderId="12" xfId="0" applyFont="1" applyFill="1" applyBorder="1" applyAlignment="1" applyProtection="1">
      <alignment/>
      <protection hidden="1"/>
    </xf>
    <xf numFmtId="0" fontId="9" fillId="0" borderId="12" xfId="0" applyFont="1" applyBorder="1" applyAlignment="1" applyProtection="1">
      <alignment/>
      <protection hidden="1"/>
    </xf>
    <xf numFmtId="0" fontId="10" fillId="0" borderId="12" xfId="0" applyFont="1" applyBorder="1" applyAlignment="1" applyProtection="1">
      <alignment/>
      <protection hidden="1"/>
    </xf>
    <xf numFmtId="4" fontId="2" fillId="0" borderId="0" xfId="0" applyNumberFormat="1" applyFont="1" applyFill="1" applyBorder="1" applyAlignment="1">
      <alignment horizontal="right"/>
    </xf>
    <xf numFmtId="0" fontId="7" fillId="0" borderId="0" xfId="0" applyFont="1" applyFill="1" applyBorder="1" applyAlignment="1">
      <alignment horizontal="right" vertical="center"/>
    </xf>
    <xf numFmtId="4" fontId="7" fillId="0" borderId="0" xfId="0" applyNumberFormat="1" applyFont="1" applyFill="1" applyBorder="1" applyAlignment="1">
      <alignment horizontal="right" vertical="center"/>
    </xf>
    <xf numFmtId="0" fontId="7" fillId="34" borderId="11" xfId="0" applyFont="1" applyFill="1" applyBorder="1" applyAlignment="1">
      <alignment horizontal="left" vertical="center"/>
    </xf>
    <xf numFmtId="0" fontId="7" fillId="0" borderId="0" xfId="0" applyFont="1" applyFill="1" applyBorder="1" applyAlignment="1" quotePrefix="1">
      <alignment horizontal="left" vertical="center"/>
    </xf>
    <xf numFmtId="0" fontId="7" fillId="0" borderId="0" xfId="0" applyFont="1" applyFill="1" applyBorder="1" applyAlignment="1" quotePrefix="1">
      <alignment horizontal="center" vertical="center"/>
    </xf>
    <xf numFmtId="0" fontId="7" fillId="0" borderId="0" xfId="0" applyFont="1" applyFill="1" applyBorder="1" applyAlignment="1">
      <alignment horizontal="left" vertical="center"/>
    </xf>
    <xf numFmtId="4" fontId="6" fillId="0" borderId="0" xfId="0" applyNumberFormat="1" applyFont="1" applyFill="1" applyBorder="1" applyAlignment="1">
      <alignment horizontal="center" vertical="center"/>
    </xf>
    <xf numFmtId="0" fontId="2" fillId="0" borderId="0" xfId="0" applyFont="1" applyFill="1" applyBorder="1" applyAlignment="1">
      <alignment/>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10" fillId="0" borderId="0" xfId="0" applyFont="1" applyFill="1" applyBorder="1" applyAlignment="1" applyProtection="1">
      <alignment/>
      <protection hidden="1"/>
    </xf>
    <xf numFmtId="4" fontId="10" fillId="0" borderId="0" xfId="0" applyNumberFormat="1" applyFont="1" applyFill="1" applyBorder="1" applyAlignment="1" applyProtection="1">
      <alignment/>
      <protection hidden="1"/>
    </xf>
    <xf numFmtId="0" fontId="2" fillId="0" borderId="0" xfId="0" applyFont="1" applyFill="1" applyAlignment="1">
      <alignment/>
    </xf>
    <xf numFmtId="0" fontId="2" fillId="0" borderId="0" xfId="0" applyFont="1" applyFill="1" applyAlignment="1">
      <alignment horizontal="right"/>
    </xf>
    <xf numFmtId="4" fontId="2" fillId="0" borderId="0" xfId="0" applyNumberFormat="1" applyFont="1" applyFill="1" applyAlignment="1">
      <alignment horizontal="right"/>
    </xf>
    <xf numFmtId="0" fontId="6" fillId="0" borderId="0" xfId="0" applyFont="1" applyFill="1" applyAlignment="1">
      <alignment horizontal="center"/>
    </xf>
    <xf numFmtId="4" fontId="7" fillId="34" borderId="10" xfId="0" applyNumberFormat="1" applyFont="1" applyFill="1" applyBorder="1" applyAlignment="1">
      <alignment horizontal="right" vertical="center"/>
    </xf>
    <xf numFmtId="16" fontId="6" fillId="0" borderId="0" xfId="0" applyNumberFormat="1" applyFont="1" applyFill="1" applyBorder="1" applyAlignment="1">
      <alignment horizontal="left" vertical="top"/>
    </xf>
    <xf numFmtId="2" fontId="12" fillId="0" borderId="0" xfId="0" applyNumberFormat="1" applyFont="1" applyFill="1" applyBorder="1" applyAlignment="1">
      <alignment horizontal="center" vertical="center"/>
    </xf>
    <xf numFmtId="2" fontId="13" fillId="0" borderId="0" xfId="0" applyNumberFormat="1" applyFont="1" applyFill="1" applyBorder="1" applyAlignment="1">
      <alignment horizontal="right" vertical="center"/>
    </xf>
    <xf numFmtId="2" fontId="13" fillId="34" borderId="10" xfId="0" applyNumberFormat="1" applyFont="1" applyFill="1" applyBorder="1" applyAlignment="1">
      <alignment horizontal="right" vertical="center"/>
    </xf>
    <xf numFmtId="2" fontId="11" fillId="0" borderId="0" xfId="0" applyNumberFormat="1" applyFont="1" applyFill="1" applyAlignment="1">
      <alignment horizontal="right"/>
    </xf>
    <xf numFmtId="4" fontId="2" fillId="34" borderId="15" xfId="0" applyNumberFormat="1" applyFont="1" applyFill="1" applyBorder="1" applyAlignment="1">
      <alignment horizontal="right"/>
    </xf>
    <xf numFmtId="0" fontId="9" fillId="0" borderId="12" xfId="0" applyNumberFormat="1" applyFont="1" applyFill="1" applyBorder="1" applyAlignment="1" applyProtection="1" quotePrefix="1">
      <alignment horizontal="left" vertical="center"/>
      <protection hidden="1"/>
    </xf>
    <xf numFmtId="0" fontId="9" fillId="0" borderId="12" xfId="0" applyNumberFormat="1" applyFont="1" applyFill="1" applyBorder="1" applyAlignment="1" applyProtection="1">
      <alignment horizontal="left" vertical="center"/>
      <protection hidden="1"/>
    </xf>
    <xf numFmtId="0" fontId="9" fillId="0" borderId="13" xfId="0" applyNumberFormat="1" applyFont="1" applyFill="1" applyBorder="1" applyAlignment="1" applyProtection="1">
      <alignment horizontal="left" vertical="center"/>
      <protection hidden="1"/>
    </xf>
    <xf numFmtId="0" fontId="2" fillId="0" borderId="0" xfId="0" applyFont="1" applyFill="1" applyBorder="1" applyAlignment="1">
      <alignment wrapText="1"/>
    </xf>
    <xf numFmtId="4" fontId="6" fillId="0" borderId="0" xfId="0" applyNumberFormat="1" applyFont="1" applyFill="1" applyBorder="1" applyAlignment="1">
      <alignment horizontal="center"/>
    </xf>
    <xf numFmtId="4" fontId="7" fillId="0" borderId="0" xfId="0" applyNumberFormat="1" applyFont="1" applyFill="1" applyBorder="1" applyAlignment="1">
      <alignment horizontal="right"/>
    </xf>
    <xf numFmtId="4" fontId="7" fillId="34" borderId="15" xfId="0" applyNumberFormat="1" applyFont="1" applyFill="1" applyBorder="1" applyAlignment="1">
      <alignment horizontal="right"/>
    </xf>
    <xf numFmtId="4" fontId="7" fillId="35" borderId="15" xfId="0" applyNumberFormat="1" applyFont="1" applyFill="1" applyBorder="1" applyAlignment="1">
      <alignment horizontal="right"/>
    </xf>
    <xf numFmtId="0" fontId="7" fillId="34" borderId="15" xfId="0" applyFont="1" applyFill="1" applyBorder="1" applyAlignment="1">
      <alignment horizontal="left"/>
    </xf>
    <xf numFmtId="0" fontId="6" fillId="36" borderId="13" xfId="0" applyFont="1" applyFill="1" applyBorder="1" applyAlignment="1">
      <alignment horizontal="left"/>
    </xf>
    <xf numFmtId="0" fontId="6" fillId="36" borderId="13" xfId="0" applyFont="1" applyFill="1" applyBorder="1" applyAlignment="1">
      <alignment horizontal="right"/>
    </xf>
    <xf numFmtId="4" fontId="7" fillId="36" borderId="16" xfId="0" applyNumberFormat="1" applyFont="1" applyFill="1" applyBorder="1" applyAlignment="1">
      <alignment horizontal="right"/>
    </xf>
    <xf numFmtId="2" fontId="14" fillId="34" borderId="10" xfId="0" applyNumberFormat="1" applyFont="1" applyFill="1" applyBorder="1" applyAlignment="1">
      <alignment horizontal="right" vertical="center"/>
    </xf>
    <xf numFmtId="2" fontId="14" fillId="0" borderId="0" xfId="0" applyNumberFormat="1" applyFont="1" applyFill="1" applyBorder="1" applyAlignment="1">
      <alignment horizontal="right" vertical="center"/>
    </xf>
    <xf numFmtId="0" fontId="15" fillId="0" borderId="0" xfId="0" applyFont="1" applyFill="1" applyAlignment="1">
      <alignment/>
    </xf>
    <xf numFmtId="0" fontId="14" fillId="34" borderId="10" xfId="0" applyFont="1" applyFill="1" applyBorder="1" applyAlignment="1" quotePrefix="1">
      <alignment horizontal="center" vertical="center"/>
    </xf>
    <xf numFmtId="0" fontId="14" fillId="35" borderId="10" xfId="0" applyFont="1" applyFill="1" applyBorder="1" applyAlignment="1">
      <alignment horizontal="right" vertical="center"/>
    </xf>
    <xf numFmtId="0" fontId="16" fillId="0" borderId="0" xfId="0" applyFont="1" applyAlignment="1">
      <alignment horizontal="right"/>
    </xf>
    <xf numFmtId="0" fontId="7" fillId="0" borderId="0" xfId="0" applyFont="1" applyAlignment="1">
      <alignment/>
    </xf>
    <xf numFmtId="165" fontId="16" fillId="0" borderId="0" xfId="0" applyNumberFormat="1" applyFont="1" applyAlignment="1">
      <alignment horizontal="left"/>
    </xf>
    <xf numFmtId="0" fontId="2" fillId="0" borderId="0" xfId="0" applyFont="1" applyFill="1" applyBorder="1" applyAlignment="1">
      <alignment horizontal="right" wrapText="1"/>
    </xf>
    <xf numFmtId="49" fontId="18" fillId="0" borderId="13" xfId="0" applyNumberFormat="1" applyFont="1" applyFill="1" applyBorder="1" applyAlignment="1">
      <alignment horizontal="justify" vertical="center" wrapText="1"/>
    </xf>
    <xf numFmtId="49" fontId="18" fillId="0" borderId="0" xfId="0" applyNumberFormat="1" applyFont="1" applyFill="1" applyBorder="1" applyAlignment="1">
      <alignment horizontal="justify" vertical="center" wrapText="1"/>
    </xf>
    <xf numFmtId="0" fontId="6" fillId="0" borderId="0"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6" fillId="0" borderId="0" xfId="0" applyFont="1" applyBorder="1" applyAlignment="1">
      <alignment horizontal="center" vertical="top"/>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7" fillId="35" borderId="10" xfId="0" applyFont="1" applyFill="1" applyBorder="1" applyAlignment="1">
      <alignment horizontal="center"/>
    </xf>
    <xf numFmtId="0" fontId="7" fillId="35" borderId="10" xfId="0" applyFont="1" applyFill="1" applyBorder="1" applyAlignment="1">
      <alignment horizontal="right"/>
    </xf>
    <xf numFmtId="2" fontId="14" fillId="35" borderId="10" xfId="0" applyNumberFormat="1" applyFont="1" applyFill="1" applyBorder="1" applyAlignment="1">
      <alignment horizontal="right"/>
    </xf>
    <xf numFmtId="4" fontId="7" fillId="35" borderId="10" xfId="0" applyNumberFormat="1" applyFont="1" applyFill="1" applyBorder="1" applyAlignment="1">
      <alignment horizontal="right"/>
    </xf>
    <xf numFmtId="0" fontId="2" fillId="0" borderId="0" xfId="61" applyFont="1" applyFill="1" applyBorder="1" applyAlignment="1">
      <alignment horizontal="right"/>
    </xf>
    <xf numFmtId="0" fontId="2" fillId="0" borderId="0" xfId="0" applyFont="1" applyBorder="1" applyAlignment="1">
      <alignment horizontal="justify" vertical="top" wrapText="1"/>
    </xf>
    <xf numFmtId="0" fontId="11" fillId="0" borderId="0" xfId="0" applyFont="1" applyFill="1" applyBorder="1" applyAlignment="1">
      <alignment/>
    </xf>
    <xf numFmtId="14" fontId="6" fillId="0" borderId="0" xfId="0" applyNumberFormat="1" applyFont="1" applyBorder="1" applyAlignment="1">
      <alignment horizontal="center" vertical="top"/>
    </xf>
    <xf numFmtId="0" fontId="0" fillId="0" borderId="0" xfId="0" applyFill="1" applyAlignment="1">
      <alignment/>
    </xf>
    <xf numFmtId="0" fontId="0" fillId="0" borderId="0" xfId="0" applyFont="1" applyFill="1" applyAlignment="1">
      <alignment/>
    </xf>
    <xf numFmtId="0" fontId="6" fillId="0" borderId="0" xfId="0" applyFont="1" applyFill="1" applyBorder="1" applyAlignment="1">
      <alignment horizontal="left" vertical="top"/>
    </xf>
    <xf numFmtId="0" fontId="7" fillId="0" borderId="17" xfId="0" applyFont="1" applyFill="1" applyBorder="1" applyAlignment="1" quotePrefix="1">
      <alignment horizontal="left" vertical="center"/>
    </xf>
    <xf numFmtId="0" fontId="7" fillId="0" borderId="17" xfId="0" applyFont="1" applyFill="1" applyBorder="1" applyAlignment="1" quotePrefix="1">
      <alignment horizontal="center" vertical="center"/>
    </xf>
    <xf numFmtId="0" fontId="7" fillId="0" borderId="17" xfId="0" applyFont="1" applyFill="1" applyBorder="1" applyAlignment="1">
      <alignment horizontal="left" vertical="center"/>
    </xf>
    <xf numFmtId="0" fontId="7" fillId="0" borderId="17" xfId="0" applyFont="1" applyFill="1" applyBorder="1" applyAlignment="1">
      <alignment horizontal="right" vertical="center"/>
    </xf>
    <xf numFmtId="2" fontId="14" fillId="0" borderId="17"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4" fontId="7" fillId="0" borderId="17" xfId="0" applyNumberFormat="1" applyFont="1" applyFill="1" applyBorder="1" applyAlignment="1">
      <alignment horizontal="right"/>
    </xf>
    <xf numFmtId="164" fontId="2" fillId="0" borderId="0" xfId="61" applyNumberFormat="1" applyFont="1" applyFill="1" applyBorder="1" applyAlignment="1">
      <alignment horizontal="right"/>
    </xf>
    <xf numFmtId="14" fontId="6" fillId="0" borderId="0" xfId="0" applyNumberFormat="1" applyFont="1" applyFill="1" applyBorder="1" applyAlignment="1" quotePrefix="1">
      <alignment horizontal="center" vertical="top"/>
    </xf>
    <xf numFmtId="0" fontId="6" fillId="0" borderId="0" xfId="0" applyFont="1" applyFill="1" applyBorder="1" applyAlignment="1">
      <alignment horizontal="left" vertical="top" wrapText="1"/>
    </xf>
    <xf numFmtId="166" fontId="2" fillId="0" borderId="0" xfId="0" applyNumberFormat="1" applyFont="1" applyFill="1" applyBorder="1" applyAlignment="1">
      <alignment horizontal="right" wrapText="1"/>
    </xf>
    <xf numFmtId="2" fontId="2" fillId="0" borderId="0" xfId="0" applyNumberFormat="1" applyFont="1" applyFill="1" applyBorder="1" applyAlignment="1">
      <alignment horizontal="right"/>
    </xf>
    <xf numFmtId="2" fontId="13" fillId="0" borderId="17" xfId="0" applyNumberFormat="1" applyFont="1" applyFill="1" applyBorder="1" applyAlignment="1">
      <alignment horizontal="right" vertical="center"/>
    </xf>
    <xf numFmtId="16" fontId="6" fillId="36" borderId="18" xfId="0" applyNumberFormat="1" applyFont="1" applyFill="1" applyBorder="1" applyAlignment="1">
      <alignment horizontal="left"/>
    </xf>
    <xf numFmtId="0" fontId="6" fillId="36" borderId="13" xfId="0" applyFont="1" applyFill="1" applyBorder="1" applyAlignment="1">
      <alignment horizontal="center"/>
    </xf>
    <xf numFmtId="0" fontId="6" fillId="36" borderId="13" xfId="0" applyFont="1" applyFill="1" applyBorder="1" applyAlignment="1">
      <alignment/>
    </xf>
    <xf numFmtId="2" fontId="14" fillId="36" borderId="13" xfId="0" applyNumberFormat="1" applyFont="1" applyFill="1" applyBorder="1" applyAlignment="1">
      <alignment horizontal="right"/>
    </xf>
    <xf numFmtId="4" fontId="7" fillId="36" borderId="13" xfId="0" applyNumberFormat="1" applyFont="1" applyFill="1" applyBorder="1" applyAlignment="1">
      <alignment horizontal="right"/>
    </xf>
    <xf numFmtId="0" fontId="7" fillId="0" borderId="0" xfId="0" applyFont="1" applyFill="1" applyAlignment="1">
      <alignment/>
    </xf>
    <xf numFmtId="0" fontId="6" fillId="0" borderId="0" xfId="61" applyFont="1" applyFill="1" applyBorder="1" applyAlignment="1" quotePrefix="1">
      <alignment horizontal="left" vertical="top"/>
    </xf>
    <xf numFmtId="0" fontId="6" fillId="0" borderId="0" xfId="61" applyFont="1" applyFill="1" applyBorder="1" applyAlignment="1" quotePrefix="1">
      <alignment horizontal="center" vertical="top"/>
    </xf>
    <xf numFmtId="166" fontId="2" fillId="0" borderId="0" xfId="0" applyNumberFormat="1" applyFont="1" applyFill="1" applyBorder="1" applyAlignment="1">
      <alignment horizontal="right"/>
    </xf>
    <xf numFmtId="14" fontId="6" fillId="0" borderId="0" xfId="0" applyNumberFormat="1" applyFont="1" applyBorder="1" applyAlignment="1" quotePrefix="1">
      <alignment horizontal="center" vertical="top"/>
    </xf>
    <xf numFmtId="14" fontId="6" fillId="0" borderId="0" xfId="55" applyNumberFormat="1" applyFont="1" applyFill="1" applyBorder="1" applyAlignment="1">
      <alignment horizontal="left" vertical="top" wrapText="1"/>
      <protection/>
    </xf>
    <xf numFmtId="14" fontId="6" fillId="0" borderId="0" xfId="55" applyNumberFormat="1" applyFont="1" applyFill="1" applyBorder="1" applyAlignment="1" quotePrefix="1">
      <alignment horizontal="center" vertical="top" wrapText="1"/>
      <protection/>
    </xf>
    <xf numFmtId="0" fontId="2" fillId="0" borderId="0" xfId="55" applyNumberFormat="1" applyFont="1" applyFill="1" applyBorder="1" applyAlignment="1">
      <alignment horizontal="justify" vertical="top" wrapText="1"/>
      <protection/>
    </xf>
    <xf numFmtId="0" fontId="2" fillId="0" borderId="0" xfId="55" applyFont="1" applyFill="1" applyBorder="1" applyAlignment="1">
      <alignment wrapText="1"/>
      <protection/>
    </xf>
    <xf numFmtId="0" fontId="2" fillId="0" borderId="0" xfId="55" applyFont="1" applyFill="1" applyBorder="1" applyAlignment="1">
      <alignment horizontal="right" wrapText="1"/>
      <protection/>
    </xf>
    <xf numFmtId="4" fontId="20" fillId="0" borderId="0" xfId="55" applyNumberFormat="1" applyFont="1" applyFill="1" applyBorder="1" applyAlignment="1">
      <alignment horizontal="right" wrapText="1"/>
      <protection/>
    </xf>
    <xf numFmtId="0" fontId="2" fillId="0" borderId="0" xfId="0" applyFont="1" applyFill="1" applyBorder="1" applyAlignment="1">
      <alignment horizontal="justify" vertical="top" wrapText="1"/>
    </xf>
    <xf numFmtId="0" fontId="2" fillId="0" borderId="0" xfId="0" applyFont="1" applyFill="1" applyBorder="1" applyAlignment="1">
      <alignment horizontal="justify"/>
    </xf>
    <xf numFmtId="164" fontId="2" fillId="0" borderId="0" xfId="0" applyNumberFormat="1" applyFont="1" applyFill="1" applyBorder="1" applyAlignment="1">
      <alignment horizontal="right"/>
    </xf>
    <xf numFmtId="0" fontId="0" fillId="0" borderId="0" xfId="0" applyFont="1" applyAlignment="1">
      <alignment/>
    </xf>
    <xf numFmtId="0" fontId="2" fillId="0" borderId="0" xfId="0" applyNumberFormat="1" applyFont="1" applyFill="1" applyBorder="1" applyAlignment="1">
      <alignment horizontal="justify" vertical="top" wrapText="1"/>
    </xf>
    <xf numFmtId="0" fontId="0" fillId="0" borderId="0" xfId="0" applyFont="1" applyFill="1" applyBorder="1" applyAlignment="1">
      <alignment/>
    </xf>
    <xf numFmtId="0" fontId="2" fillId="0" borderId="0" xfId="0" applyFont="1" applyFill="1" applyBorder="1" applyAlignment="1">
      <alignment horizontal="right"/>
    </xf>
    <xf numFmtId="4" fontId="2" fillId="0" borderId="0" xfId="0" applyNumberFormat="1" applyFont="1" applyFill="1" applyBorder="1" applyAlignment="1">
      <alignment horizontal="right"/>
    </xf>
    <xf numFmtId="0" fontId="7" fillId="0" borderId="0" xfId="0" applyFont="1" applyFill="1" applyBorder="1" applyAlignment="1">
      <alignment horizontal="left" vertical="center"/>
    </xf>
    <xf numFmtId="4" fontId="20" fillId="0" borderId="0" xfId="0" applyNumberFormat="1" applyFont="1" applyFill="1" applyBorder="1" applyAlignment="1">
      <alignment horizontal="right" wrapText="1"/>
    </xf>
    <xf numFmtId="0" fontId="6" fillId="0" borderId="0" xfId="0" applyFont="1" applyFill="1" applyBorder="1" applyAlignment="1">
      <alignment horizontal="left"/>
    </xf>
    <xf numFmtId="0" fontId="8" fillId="0" borderId="0" xfId="0" applyFont="1" applyAlignment="1">
      <alignment wrapText="1"/>
    </xf>
    <xf numFmtId="164" fontId="2" fillId="0" borderId="0" xfId="61" applyNumberFormat="1" applyFont="1" applyFill="1" applyBorder="1" applyAlignment="1">
      <alignment horizontal="right"/>
    </xf>
    <xf numFmtId="4" fontId="20" fillId="0" borderId="0" xfId="0" applyNumberFormat="1" applyFont="1" applyFill="1" applyBorder="1" applyAlignment="1">
      <alignment horizontal="right" wrapText="1"/>
    </xf>
    <xf numFmtId="0" fontId="2" fillId="0" borderId="0" xfId="0" applyFont="1" applyFill="1" applyAlignment="1">
      <alignment wrapText="1"/>
    </xf>
    <xf numFmtId="0" fontId="2" fillId="0" borderId="0" xfId="0" applyFont="1" applyFill="1" applyAlignment="1">
      <alignment vertical="top" wrapText="1"/>
    </xf>
    <xf numFmtId="16" fontId="6" fillId="0" borderId="0" xfId="0" applyNumberFormat="1"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right"/>
    </xf>
    <xf numFmtId="2" fontId="14" fillId="0" borderId="0" xfId="0" applyNumberFormat="1" applyFont="1" applyFill="1" applyBorder="1" applyAlignment="1">
      <alignment horizontal="right"/>
    </xf>
    <xf numFmtId="0" fontId="6"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2" fontId="2" fillId="0" borderId="0" xfId="0" applyNumberFormat="1" applyFont="1" applyFill="1" applyAlignment="1">
      <alignment horizontal="right"/>
    </xf>
    <xf numFmtId="0" fontId="6" fillId="0" borderId="0" xfId="0" applyFont="1" applyAlignment="1">
      <alignment horizontal="left" vertical="top" wrapText="1"/>
    </xf>
    <xf numFmtId="0" fontId="6" fillId="0" borderId="0" xfId="0" applyFont="1" applyAlignment="1">
      <alignment horizontal="center"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Alignment="1">
      <alignment horizontal="right" wrapText="1"/>
    </xf>
    <xf numFmtId="166" fontId="2" fillId="0" borderId="0" xfId="0" applyNumberFormat="1" applyFont="1" applyAlignment="1">
      <alignment horizontal="right" wrapText="1"/>
    </xf>
    <xf numFmtId="4" fontId="2" fillId="0" borderId="0" xfId="0" applyNumberFormat="1" applyFont="1" applyAlignment="1">
      <alignment horizontal="right"/>
    </xf>
    <xf numFmtId="4" fontId="20" fillId="0" borderId="0" xfId="0" applyNumberFormat="1" applyFont="1" applyAlignment="1">
      <alignment horizontal="right" wrapText="1"/>
    </xf>
    <xf numFmtId="0" fontId="2" fillId="0" borderId="0" xfId="0" applyFont="1" applyAlignment="1">
      <alignment/>
    </xf>
    <xf numFmtId="16" fontId="6" fillId="0" borderId="0" xfId="0" applyNumberFormat="1" applyFont="1" applyAlignment="1">
      <alignment horizontal="left" vertical="top"/>
    </xf>
    <xf numFmtId="0" fontId="6"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right"/>
    </xf>
    <xf numFmtId="0" fontId="6" fillId="0" borderId="0" xfId="0" applyFont="1" applyAlignment="1">
      <alignment horizontal="left" vertical="top"/>
    </xf>
    <xf numFmtId="0" fontId="6" fillId="0" borderId="0" xfId="56" applyFont="1" applyAlignment="1">
      <alignment horizontal="center" vertical="top"/>
      <protection/>
    </xf>
    <xf numFmtId="0" fontId="7" fillId="0" borderId="0" xfId="0" applyFont="1" applyAlignment="1">
      <alignment vertical="center"/>
    </xf>
    <xf numFmtId="0" fontId="7" fillId="0" borderId="0" xfId="0" applyFont="1" applyAlignment="1" quotePrefix="1">
      <alignment horizontal="left" vertical="center"/>
    </xf>
    <xf numFmtId="0" fontId="7" fillId="0" borderId="0" xfId="0" applyFont="1" applyAlignment="1" quotePrefix="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2" fontId="14" fillId="0" borderId="0" xfId="0" applyNumberFormat="1" applyFont="1" applyAlignment="1">
      <alignment horizontal="right" vertical="center"/>
    </xf>
    <xf numFmtId="4" fontId="7" fillId="0" borderId="0" xfId="0" applyNumberFormat="1" applyFont="1" applyAlignment="1">
      <alignment horizontal="right" vertical="center"/>
    </xf>
    <xf numFmtId="4" fontId="7" fillId="0" borderId="0" xfId="0" applyNumberFormat="1" applyFont="1" applyAlignment="1">
      <alignment horizontal="right"/>
    </xf>
    <xf numFmtId="0" fontId="6" fillId="36" borderId="13" xfId="0" applyFont="1" applyFill="1" applyBorder="1" applyAlignment="1">
      <alignment/>
    </xf>
    <xf numFmtId="0" fontId="7" fillId="0" borderId="0" xfId="0" applyFont="1" applyAlignment="1">
      <alignment/>
    </xf>
    <xf numFmtId="0" fontId="2" fillId="0" borderId="19" xfId="0" applyFont="1" applyBorder="1" applyAlignment="1" quotePrefix="1">
      <alignment horizontal="left" vertical="top"/>
    </xf>
    <xf numFmtId="0" fontId="6" fillId="0" borderId="19" xfId="0" applyFont="1" applyBorder="1" applyAlignment="1">
      <alignment horizontal="center" vertical="top" wrapText="1"/>
    </xf>
    <xf numFmtId="0" fontId="2" fillId="0" borderId="19" xfId="0" applyFont="1" applyBorder="1" applyAlignment="1">
      <alignment horizontal="justify" vertical="top" wrapText="1"/>
    </xf>
    <xf numFmtId="0" fontId="2" fillId="0" borderId="19" xfId="0" applyFont="1" applyBorder="1" applyAlignment="1">
      <alignment/>
    </xf>
    <xf numFmtId="0" fontId="2" fillId="0" borderId="19" xfId="0" applyFont="1" applyBorder="1" applyAlignment="1">
      <alignment horizontal="right"/>
    </xf>
    <xf numFmtId="2" fontId="2" fillId="0" borderId="19" xfId="0" applyNumberFormat="1" applyFont="1" applyBorder="1" applyAlignment="1">
      <alignment horizontal="right"/>
    </xf>
    <xf numFmtId="4" fontId="2" fillId="0" borderId="19" xfId="0" applyNumberFormat="1" applyFont="1" applyBorder="1" applyAlignment="1">
      <alignment horizontal="right"/>
    </xf>
    <xf numFmtId="0" fontId="2" fillId="0" borderId="0" xfId="0" applyFont="1" applyAlignment="1" quotePrefix="1">
      <alignment horizontal="left" vertical="top"/>
    </xf>
    <xf numFmtId="2" fontId="2" fillId="0" borderId="0" xfId="0" applyNumberFormat="1" applyFont="1" applyAlignment="1">
      <alignment horizontal="right"/>
    </xf>
    <xf numFmtId="14" fontId="6" fillId="0" borderId="0" xfId="0" applyNumberFormat="1" applyFont="1" applyAlignment="1">
      <alignment horizontal="center" vertical="top"/>
    </xf>
    <xf numFmtId="0" fontId="6" fillId="0" borderId="0" xfId="0" applyFont="1" applyAlignment="1">
      <alignment horizontal="justify" vertical="top" wrapText="1"/>
    </xf>
    <xf numFmtId="2" fontId="11" fillId="0" borderId="0" xfId="0" applyNumberFormat="1" applyFont="1" applyAlignment="1">
      <alignment horizontal="right"/>
    </xf>
    <xf numFmtId="4" fontId="2" fillId="0" borderId="0" xfId="0" applyNumberFormat="1" applyFont="1" applyAlignment="1">
      <alignment horizontal="right"/>
    </xf>
    <xf numFmtId="0" fontId="6" fillId="0" borderId="0" xfId="0" applyFont="1" applyAlignment="1">
      <alignment horizontal="left"/>
    </xf>
    <xf numFmtId="14" fontId="6" fillId="0" borderId="0" xfId="0" applyNumberFormat="1" applyFont="1" applyAlignment="1">
      <alignment horizontal="center"/>
    </xf>
    <xf numFmtId="0" fontId="2" fillId="0" borderId="0" xfId="0" applyFont="1" applyAlignment="1">
      <alignment horizontal="justify" wrapText="1"/>
    </xf>
    <xf numFmtId="0" fontId="2" fillId="0" borderId="0" xfId="0" applyFont="1" applyAlignment="1">
      <alignment horizontal="justify" wrapText="1"/>
    </xf>
    <xf numFmtId="1" fontId="2" fillId="0" borderId="0" xfId="0" applyNumberFormat="1" applyFont="1" applyAlignment="1">
      <alignment horizontal="right"/>
    </xf>
    <xf numFmtId="0" fontId="6" fillId="0" borderId="0" xfId="0" applyFont="1" applyAlignment="1">
      <alignment horizontal="left" vertical="top" wrapText="1"/>
    </xf>
    <xf numFmtId="14" fontId="6" fillId="0" borderId="0" xfId="0" applyNumberFormat="1" applyFont="1" applyAlignment="1">
      <alignment horizontal="center" vertical="top" wrapText="1"/>
    </xf>
    <xf numFmtId="0" fontId="6" fillId="0" borderId="0" xfId="0" applyFont="1" applyAlignment="1" applyProtection="1">
      <alignment horizontal="justify" vertical="top" wrapText="1"/>
      <protection locked="0"/>
    </xf>
    <xf numFmtId="0" fontId="6" fillId="0" borderId="0" xfId="0" applyFont="1" applyAlignment="1">
      <alignment horizontal="justify" vertical="top" wrapText="1"/>
    </xf>
    <xf numFmtId="0" fontId="2" fillId="0" borderId="0" xfId="0" applyFont="1" applyAlignment="1">
      <alignment horizontal="center"/>
    </xf>
    <xf numFmtId="1" fontId="2" fillId="0" borderId="0" xfId="0" applyNumberFormat="1" applyFont="1" applyAlignment="1">
      <alignment horizontal="right" wrapText="1"/>
    </xf>
    <xf numFmtId="0" fontId="2" fillId="0" borderId="0" xfId="0" applyFont="1" applyAlignment="1">
      <alignment horizontal="left" vertical="top" wrapText="1"/>
    </xf>
    <xf numFmtId="0" fontId="2" fillId="0" borderId="0" xfId="0" applyFont="1" applyAlignment="1" applyProtection="1">
      <alignment horizontal="justify" vertical="top" wrapText="1"/>
      <protection locked="0"/>
    </xf>
    <xf numFmtId="0" fontId="2" fillId="0" borderId="0" xfId="0" applyFont="1" applyAlignment="1" applyProtection="1">
      <alignment horizontal="right" vertical="top" wrapText="1"/>
      <protection locked="0"/>
    </xf>
    <xf numFmtId="1" fontId="2" fillId="0" borderId="0" xfId="0" applyNumberFormat="1" applyFont="1" applyAlignment="1" applyProtection="1">
      <alignment horizontal="right" wrapText="1"/>
      <protection locked="0"/>
    </xf>
    <xf numFmtId="16" fontId="6" fillId="36" borderId="20" xfId="0" applyNumberFormat="1" applyFont="1" applyFill="1" applyBorder="1" applyAlignment="1">
      <alignment horizontal="left"/>
    </xf>
    <xf numFmtId="0" fontId="6" fillId="36" borderId="19" xfId="0" applyFont="1" applyFill="1" applyBorder="1" applyAlignment="1">
      <alignment horizontal="center"/>
    </xf>
    <xf numFmtId="0" fontId="6" fillId="36" borderId="19" xfId="0" applyFont="1" applyFill="1" applyBorder="1" applyAlignment="1">
      <alignment horizontal="left"/>
    </xf>
    <xf numFmtId="0" fontId="6" fillId="36" borderId="19" xfId="0" applyFont="1" applyFill="1" applyBorder="1" applyAlignment="1">
      <alignment/>
    </xf>
    <xf numFmtId="0" fontId="6" fillId="36" borderId="19" xfId="0" applyFont="1" applyFill="1" applyBorder="1" applyAlignment="1">
      <alignment horizontal="right"/>
    </xf>
    <xf numFmtId="1" fontId="21" fillId="36" borderId="19" xfId="0" applyNumberFormat="1" applyFont="1" applyFill="1" applyBorder="1" applyAlignment="1">
      <alignment horizontal="right"/>
    </xf>
    <xf numFmtId="4" fontId="2" fillId="36" borderId="19" xfId="0" applyNumberFormat="1" applyFont="1" applyFill="1" applyBorder="1" applyAlignment="1">
      <alignment horizontal="right"/>
    </xf>
    <xf numFmtId="4" fontId="2" fillId="36" borderId="21" xfId="0" applyNumberFormat="1" applyFont="1" applyFill="1" applyBorder="1" applyAlignment="1">
      <alignment horizontal="right"/>
    </xf>
    <xf numFmtId="0" fontId="6" fillId="0" borderId="0" xfId="0" applyFont="1" applyAlignment="1" quotePrefix="1">
      <alignment horizontal="left" vertical="top" wrapText="1"/>
    </xf>
    <xf numFmtId="14" fontId="6" fillId="0" borderId="0" xfId="0" applyNumberFormat="1" applyFont="1" applyAlignment="1">
      <alignment horizontal="left" vertical="top"/>
    </xf>
    <xf numFmtId="3" fontId="2" fillId="0" borderId="0" xfId="0" applyNumberFormat="1" applyFont="1" applyAlignment="1">
      <alignment horizontal="right"/>
    </xf>
    <xf numFmtId="16" fontId="6" fillId="13" borderId="18" xfId="0" applyNumberFormat="1" applyFont="1" applyFill="1" applyBorder="1" applyAlignment="1">
      <alignment horizontal="left"/>
    </xf>
    <xf numFmtId="0" fontId="6" fillId="13" borderId="13" xfId="0" applyFont="1" applyFill="1" applyBorder="1" applyAlignment="1">
      <alignment horizontal="center"/>
    </xf>
    <xf numFmtId="0" fontId="6" fillId="13" borderId="13" xfId="0" applyFont="1" applyFill="1" applyBorder="1" applyAlignment="1">
      <alignment horizontal="left"/>
    </xf>
    <xf numFmtId="0" fontId="6" fillId="13" borderId="13" xfId="0" applyFont="1" applyFill="1" applyBorder="1" applyAlignment="1">
      <alignment/>
    </xf>
    <xf numFmtId="0" fontId="6" fillId="13" borderId="13" xfId="0" applyFont="1" applyFill="1" applyBorder="1" applyAlignment="1">
      <alignment horizontal="right"/>
    </xf>
    <xf numFmtId="2" fontId="14" fillId="13" borderId="13" xfId="0" applyNumberFormat="1" applyFont="1" applyFill="1" applyBorder="1" applyAlignment="1">
      <alignment horizontal="right"/>
    </xf>
    <xf numFmtId="4" fontId="7" fillId="13" borderId="13" xfId="0" applyNumberFormat="1" applyFont="1" applyFill="1" applyBorder="1" applyAlignment="1">
      <alignment horizontal="right"/>
    </xf>
    <xf numFmtId="4" fontId="7" fillId="13" borderId="16" xfId="0" applyNumberFormat="1" applyFont="1" applyFill="1" applyBorder="1" applyAlignment="1">
      <alignment horizontal="right"/>
    </xf>
    <xf numFmtId="165" fontId="0" fillId="0" borderId="0" xfId="0" applyNumberFormat="1" applyAlignment="1">
      <alignment/>
    </xf>
    <xf numFmtId="0" fontId="22" fillId="0" borderId="0" xfId="0" applyFont="1" applyFill="1" applyBorder="1" applyAlignment="1">
      <alignment horizontal="justify" vertical="top" wrapText="1"/>
    </xf>
    <xf numFmtId="4" fontId="6" fillId="37" borderId="22" xfId="0" applyNumberFormat="1" applyFont="1" applyFill="1" applyBorder="1" applyAlignment="1">
      <alignment horizontal="center" vertical="center"/>
    </xf>
    <xf numFmtId="4" fontId="6" fillId="37" borderId="23" xfId="0" applyNumberFormat="1" applyFont="1" applyFill="1" applyBorder="1" applyAlignment="1">
      <alignment horizontal="center" vertical="center"/>
    </xf>
    <xf numFmtId="0" fontId="6" fillId="37" borderId="24" xfId="0" applyFont="1" applyFill="1" applyBorder="1" applyAlignment="1">
      <alignment horizontal="center" vertical="center"/>
    </xf>
    <xf numFmtId="0" fontId="6" fillId="37" borderId="25" xfId="0" applyFont="1" applyFill="1" applyBorder="1" applyAlignment="1">
      <alignment horizontal="center" vertical="center"/>
    </xf>
    <xf numFmtId="0" fontId="6" fillId="37" borderId="26" xfId="0" applyFont="1" applyFill="1" applyBorder="1" applyAlignment="1">
      <alignment horizontal="center" vertical="center"/>
    </xf>
    <xf numFmtId="0" fontId="6" fillId="37" borderId="27" xfId="0" applyFont="1" applyFill="1" applyBorder="1" applyAlignment="1">
      <alignment horizontal="center" vertical="center"/>
    </xf>
    <xf numFmtId="0" fontId="6" fillId="37" borderId="28" xfId="0" applyFont="1" applyFill="1" applyBorder="1" applyAlignment="1">
      <alignment horizontal="center" vertical="center"/>
    </xf>
    <xf numFmtId="0" fontId="6" fillId="37" borderId="29" xfId="0" applyFont="1" applyFill="1" applyBorder="1" applyAlignment="1">
      <alignment horizontal="center" vertical="center"/>
    </xf>
    <xf numFmtId="2" fontId="6" fillId="37" borderId="28" xfId="0" applyNumberFormat="1" applyFont="1" applyFill="1" applyBorder="1" applyAlignment="1">
      <alignment horizontal="center" vertical="center"/>
    </xf>
    <xf numFmtId="2" fontId="6" fillId="37" borderId="29" xfId="0" applyNumberFormat="1" applyFont="1" applyFill="1" applyBorder="1" applyAlignment="1">
      <alignment horizontal="center" vertical="center"/>
    </xf>
    <xf numFmtId="4" fontId="6" fillId="37" borderId="28" xfId="0" applyNumberFormat="1" applyFont="1" applyFill="1" applyBorder="1" applyAlignment="1">
      <alignment horizontal="center" vertical="center"/>
    </xf>
    <xf numFmtId="4" fontId="6" fillId="37" borderId="29" xfId="0" applyNumberFormat="1" applyFont="1" applyFill="1" applyBorder="1" applyAlignment="1">
      <alignment horizontal="center" vertical="center"/>
    </xf>
    <xf numFmtId="0" fontId="17" fillId="0" borderId="0" xfId="0" applyFont="1" applyAlignment="1">
      <alignment/>
    </xf>
    <xf numFmtId="0" fontId="8" fillId="0" borderId="0" xfId="0" applyFont="1" applyAlignment="1">
      <alignment horizontal="center" wrapText="1"/>
    </xf>
    <xf numFmtId="0" fontId="6" fillId="37" borderId="30" xfId="0" applyFont="1" applyFill="1" applyBorder="1" applyAlignment="1">
      <alignment horizontal="center" vertical="center"/>
    </xf>
    <xf numFmtId="0" fontId="6" fillId="37" borderId="31" xfId="0" applyFont="1" applyFill="1" applyBorder="1" applyAlignment="1">
      <alignment horizontal="center" vertical="center"/>
    </xf>
    <xf numFmtId="0" fontId="6" fillId="37" borderId="32" xfId="0" applyFont="1" applyFill="1" applyBorder="1" applyAlignment="1">
      <alignment horizontal="center" vertical="center"/>
    </xf>
    <xf numFmtId="0" fontId="6" fillId="37" borderId="33" xfId="0" applyFont="1" applyFill="1" applyBorder="1" applyAlignment="1">
      <alignment horizontal="center" vertical="center"/>
    </xf>
    <xf numFmtId="0" fontId="6" fillId="37" borderId="22" xfId="0" applyFont="1" applyFill="1" applyBorder="1" applyAlignment="1">
      <alignment horizontal="center" vertical="center"/>
    </xf>
    <xf numFmtId="0" fontId="6" fillId="37" borderId="23"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STAVKE"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61"/>
  <sheetViews>
    <sheetView showZeros="0" view="pageBreakPreview" zoomScaleSheetLayoutView="100" zoomScalePageLayoutView="0" workbookViewId="0" topLeftCell="A1">
      <pane ySplit="2" topLeftCell="A3" activePane="bottomLeft" state="frozen"/>
      <selection pane="topLeft" activeCell="C1" sqref="C1"/>
      <selection pane="bottomLeft" activeCell="A3" sqref="A3"/>
    </sheetView>
  </sheetViews>
  <sheetFormatPr defaultColWidth="11.421875" defaultRowHeight="12.75"/>
  <cols>
    <col min="1" max="1" width="6.57421875" style="46" bestFit="1" customWidth="1"/>
    <col min="2" max="2" width="6.28125" style="49" bestFit="1" customWidth="1"/>
    <col min="3" max="3" width="41.8515625" style="46" customWidth="1"/>
    <col min="4" max="4" width="2.00390625" style="46" customWidth="1"/>
    <col min="5" max="5" width="6.7109375" style="47" bestFit="1" customWidth="1"/>
    <col min="6" max="6" width="7.00390625" style="55" bestFit="1" customWidth="1"/>
    <col min="7" max="7" width="7.8515625" style="48" bestFit="1" customWidth="1"/>
    <col min="8" max="8" width="10.140625" style="48" bestFit="1" customWidth="1"/>
    <col min="9" max="9" width="11.421875" style="46" customWidth="1"/>
    <col min="10" max="13" width="5.421875" style="46" customWidth="1"/>
    <col min="14" max="16384" width="11.421875" style="46" customWidth="1"/>
  </cols>
  <sheetData>
    <row r="1" spans="1:8" ht="9.75">
      <c r="A1" s="228" t="s">
        <v>3</v>
      </c>
      <c r="B1" s="230" t="s">
        <v>2</v>
      </c>
      <c r="C1" s="226" t="s">
        <v>4</v>
      </c>
      <c r="D1" s="226"/>
      <c r="E1" s="230" t="s">
        <v>5</v>
      </c>
      <c r="F1" s="232" t="s">
        <v>6</v>
      </c>
      <c r="G1" s="234" t="s">
        <v>7</v>
      </c>
      <c r="H1" s="224" t="s">
        <v>8</v>
      </c>
    </row>
    <row r="2" spans="1:8" ht="10.5" thickBot="1">
      <c r="A2" s="229"/>
      <c r="B2" s="231"/>
      <c r="C2" s="227"/>
      <c r="D2" s="227"/>
      <c r="E2" s="231"/>
      <c r="F2" s="233"/>
      <c r="G2" s="235"/>
      <c r="H2" s="225"/>
    </row>
    <row r="3" spans="1:8" ht="10.5">
      <c r="A3" s="9"/>
      <c r="B3" s="9"/>
      <c r="C3" s="9"/>
      <c r="D3" s="9"/>
      <c r="E3" s="9"/>
      <c r="F3" s="52"/>
      <c r="G3" s="39"/>
      <c r="H3" s="61"/>
    </row>
    <row r="4" spans="1:8" s="40" customFormat="1" ht="12.75">
      <c r="A4" s="36"/>
      <c r="B4" s="37"/>
      <c r="C4" s="78" t="s">
        <v>30</v>
      </c>
      <c r="D4" s="38"/>
      <c r="E4" s="33"/>
      <c r="F4" s="53"/>
      <c r="G4" s="34"/>
      <c r="H4" s="62"/>
    </row>
    <row r="5" spans="1:8" s="40" customFormat="1" ht="12.75">
      <c r="A5" s="36"/>
      <c r="B5" s="37"/>
      <c r="C5" s="79"/>
      <c r="D5" s="38"/>
      <c r="E5" s="33"/>
      <c r="F5" s="53"/>
      <c r="G5" s="34"/>
      <c r="H5" s="62"/>
    </row>
    <row r="6" spans="1:8" s="40" customFormat="1" ht="12.75">
      <c r="A6" s="36"/>
      <c r="B6" s="80"/>
      <c r="C6" s="80"/>
      <c r="D6" s="38"/>
      <c r="E6" s="33"/>
      <c r="F6" s="53"/>
      <c r="G6" s="34"/>
      <c r="H6" s="62"/>
    </row>
    <row r="7" spans="1:8" s="40" customFormat="1" ht="94.5">
      <c r="A7" s="36"/>
      <c r="B7" s="37"/>
      <c r="C7" s="223" t="s">
        <v>332</v>
      </c>
      <c r="D7" s="38"/>
      <c r="E7" s="33"/>
      <c r="F7" s="53"/>
      <c r="G7" s="34"/>
      <c r="H7" s="62"/>
    </row>
    <row r="8" spans="1:8" s="40" customFormat="1" ht="12.75">
      <c r="A8" s="36"/>
      <c r="B8" s="37"/>
      <c r="C8" s="223"/>
      <c r="D8" s="38"/>
      <c r="E8" s="33"/>
      <c r="F8" s="53"/>
      <c r="G8" s="34"/>
      <c r="H8" s="62"/>
    </row>
    <row r="9" spans="1:8" s="40" customFormat="1" ht="31.5">
      <c r="A9" s="36"/>
      <c r="B9" s="37"/>
      <c r="C9" s="223" t="s">
        <v>329</v>
      </c>
      <c r="D9" s="38"/>
      <c r="E9" s="33"/>
      <c r="F9" s="53"/>
      <c r="G9" s="34"/>
      <c r="H9" s="62"/>
    </row>
    <row r="10" spans="1:8" s="40" customFormat="1" ht="12.75">
      <c r="A10" s="36"/>
      <c r="B10" s="37"/>
      <c r="C10" s="223"/>
      <c r="D10" s="38"/>
      <c r="E10" s="33"/>
      <c r="F10" s="53"/>
      <c r="G10" s="34"/>
      <c r="H10" s="62"/>
    </row>
    <row r="11" spans="1:8" s="40" customFormat="1" ht="105">
      <c r="A11" s="36"/>
      <c r="B11" s="37"/>
      <c r="C11" s="223" t="s">
        <v>308</v>
      </c>
      <c r="D11" s="38"/>
      <c r="E11" s="33"/>
      <c r="F11" s="53"/>
      <c r="G11" s="34"/>
      <c r="H11" s="62"/>
    </row>
    <row r="12" spans="1:8" s="40" customFormat="1" ht="12.75">
      <c r="A12" s="36"/>
      <c r="B12" s="37"/>
      <c r="C12" s="223"/>
      <c r="D12" s="38"/>
      <c r="E12" s="33"/>
      <c r="F12" s="53"/>
      <c r="G12" s="34"/>
      <c r="H12" s="62"/>
    </row>
    <row r="13" spans="1:8" s="40" customFormat="1" ht="52.5">
      <c r="A13" s="36"/>
      <c r="B13" s="37"/>
      <c r="C13" s="223" t="s">
        <v>69</v>
      </c>
      <c r="D13" s="38"/>
      <c r="E13" s="33"/>
      <c r="F13" s="53"/>
      <c r="G13" s="34"/>
      <c r="H13" s="62"/>
    </row>
    <row r="14" spans="1:8" s="40" customFormat="1" ht="12.75">
      <c r="A14" s="36"/>
      <c r="B14" s="37"/>
      <c r="C14" s="223"/>
      <c r="D14" s="38"/>
      <c r="E14" s="33"/>
      <c r="F14" s="53"/>
      <c r="G14" s="34"/>
      <c r="H14" s="62"/>
    </row>
    <row r="15" spans="1:8" s="40" customFormat="1" ht="73.5">
      <c r="A15" s="36"/>
      <c r="B15" s="37"/>
      <c r="C15" s="223" t="s">
        <v>337</v>
      </c>
      <c r="D15" s="38"/>
      <c r="E15" s="33"/>
      <c r="F15" s="53"/>
      <c r="G15" s="34"/>
      <c r="H15" s="62"/>
    </row>
    <row r="16" spans="1:8" s="40" customFormat="1" ht="13.5" thickBot="1">
      <c r="A16" s="36"/>
      <c r="B16" s="37"/>
      <c r="C16" s="81"/>
      <c r="D16" s="38"/>
      <c r="E16" s="33"/>
      <c r="F16" s="53"/>
      <c r="G16" s="34"/>
      <c r="H16" s="62"/>
    </row>
    <row r="17" spans="1:8" s="40" customFormat="1" ht="13.5" thickBot="1">
      <c r="A17" s="13" t="s">
        <v>31</v>
      </c>
      <c r="B17" s="3"/>
      <c r="C17" s="4" t="s">
        <v>19</v>
      </c>
      <c r="D17" s="4"/>
      <c r="E17" s="8"/>
      <c r="F17" s="54"/>
      <c r="G17" s="50"/>
      <c r="H17" s="63"/>
    </row>
    <row r="18" spans="1:8" s="40" customFormat="1" ht="12.75">
      <c r="A18" s="97"/>
      <c r="B18" s="98"/>
      <c r="C18" s="99"/>
      <c r="D18" s="99"/>
      <c r="E18" s="100"/>
      <c r="F18" s="109"/>
      <c r="G18" s="102"/>
      <c r="H18" s="103"/>
    </row>
    <row r="19" spans="1:8" s="40" customFormat="1" ht="120">
      <c r="A19" s="42" t="s">
        <v>14</v>
      </c>
      <c r="B19" s="43" t="s">
        <v>36</v>
      </c>
      <c r="C19" s="15" t="s">
        <v>37</v>
      </c>
      <c r="D19" s="38"/>
      <c r="E19" s="2" t="s">
        <v>35</v>
      </c>
      <c r="F19" s="108">
        <v>0.17</v>
      </c>
      <c r="G19" s="32"/>
      <c r="H19" s="32">
        <f>F19*G19</f>
        <v>0</v>
      </c>
    </row>
    <row r="20" spans="1:8" s="40" customFormat="1" ht="12.75">
      <c r="A20" s="42"/>
      <c r="B20" s="43"/>
      <c r="C20" s="15"/>
      <c r="D20" s="38"/>
      <c r="E20" s="2"/>
      <c r="F20" s="108"/>
      <c r="G20" s="32"/>
      <c r="H20" s="32"/>
    </row>
    <row r="21" spans="1:8" ht="109.5">
      <c r="A21" s="42" t="s">
        <v>15</v>
      </c>
      <c r="B21" s="43" t="s">
        <v>38</v>
      </c>
      <c r="C21" s="15" t="s">
        <v>60</v>
      </c>
      <c r="D21" s="127"/>
      <c r="E21" s="90" t="s">
        <v>9</v>
      </c>
      <c r="F21" s="128">
        <v>1100</v>
      </c>
      <c r="G21" s="32"/>
      <c r="H21" s="32">
        <f>F21*G21</f>
        <v>0</v>
      </c>
    </row>
    <row r="22" spans="1:8" ht="10.5">
      <c r="A22" s="42"/>
      <c r="B22" s="43"/>
      <c r="C22" s="15"/>
      <c r="D22" s="127"/>
      <c r="E22" s="90"/>
      <c r="F22" s="128"/>
      <c r="G22" s="32"/>
      <c r="H22" s="32"/>
    </row>
    <row r="23" spans="1:8" ht="99.75">
      <c r="A23" s="42" t="s">
        <v>309</v>
      </c>
      <c r="B23" s="43" t="s">
        <v>59</v>
      </c>
      <c r="C23" s="15" t="s">
        <v>333</v>
      </c>
      <c r="D23" s="127"/>
      <c r="E23" s="90" t="s">
        <v>108</v>
      </c>
      <c r="F23" s="128">
        <v>1</v>
      </c>
      <c r="G23" s="32"/>
      <c r="H23" s="32">
        <f>F23*G23</f>
        <v>0</v>
      </c>
    </row>
    <row r="24" spans="1:8" ht="10.5" thickBot="1">
      <c r="A24" s="42"/>
      <c r="B24" s="43"/>
      <c r="C24" s="15"/>
      <c r="D24" s="127"/>
      <c r="E24" s="90"/>
      <c r="F24" s="128"/>
      <c r="G24" s="32"/>
      <c r="H24" s="32"/>
    </row>
    <row r="25" spans="1:8" ht="13.5" thickBot="1">
      <c r="A25" s="6"/>
      <c r="B25" s="86"/>
      <c r="C25" s="87" t="s">
        <v>26</v>
      </c>
      <c r="D25" s="87"/>
      <c r="E25" s="87"/>
      <c r="F25" s="88"/>
      <c r="G25" s="89"/>
      <c r="H25" s="64">
        <f>SUM(H19:H24)</f>
        <v>0</v>
      </c>
    </row>
    <row r="26" spans="1:8" ht="13.5" thickBot="1">
      <c r="A26" s="13" t="s">
        <v>12</v>
      </c>
      <c r="B26" s="3"/>
      <c r="C26" s="4" t="s">
        <v>25</v>
      </c>
      <c r="D26" s="4"/>
      <c r="E26" s="8"/>
      <c r="F26" s="69"/>
      <c r="G26" s="50"/>
      <c r="H26" s="63"/>
    </row>
    <row r="27" spans="1:8" ht="12.75">
      <c r="A27" s="97"/>
      <c r="B27" s="98"/>
      <c r="C27" s="99"/>
      <c r="D27" s="99"/>
      <c r="E27" s="100"/>
      <c r="F27" s="101"/>
      <c r="G27" s="102"/>
      <c r="H27" s="103"/>
    </row>
    <row r="28" spans="1:8" ht="49.5">
      <c r="A28" s="116" t="s">
        <v>22</v>
      </c>
      <c r="B28" s="117" t="s">
        <v>52</v>
      </c>
      <c r="C28" s="15" t="s">
        <v>56</v>
      </c>
      <c r="D28" s="40"/>
      <c r="E28" s="90" t="s">
        <v>1</v>
      </c>
      <c r="F28" s="118">
        <v>30</v>
      </c>
      <c r="G28" s="32"/>
      <c r="H28" s="32">
        <f>G28*F28</f>
        <v>0</v>
      </c>
    </row>
    <row r="29" spans="1:8" ht="12.75">
      <c r="A29" s="36"/>
      <c r="B29" s="37"/>
      <c r="C29" s="38"/>
      <c r="D29" s="38"/>
      <c r="E29" s="33"/>
      <c r="F29" s="70"/>
      <c r="G29" s="34"/>
      <c r="H29" s="62"/>
    </row>
    <row r="30" spans="1:8" ht="169.5">
      <c r="A30" s="51" t="s">
        <v>32</v>
      </c>
      <c r="B30" s="82" t="s">
        <v>16</v>
      </c>
      <c r="C30" s="91" t="s">
        <v>54</v>
      </c>
      <c r="D30" s="92"/>
      <c r="E30" s="46"/>
      <c r="F30" s="32" t="s">
        <v>28</v>
      </c>
      <c r="G30" s="46"/>
      <c r="H30" s="46"/>
    </row>
    <row r="31" spans="1:8" ht="19.5">
      <c r="A31" s="51"/>
      <c r="B31" s="82"/>
      <c r="C31" s="91" t="s">
        <v>48</v>
      </c>
      <c r="D31" s="92"/>
      <c r="E31" s="90"/>
      <c r="F31" s="104"/>
      <c r="G31" s="32"/>
      <c r="H31" s="32"/>
    </row>
    <row r="32" spans="1:8" ht="10.5">
      <c r="A32" s="51"/>
      <c r="B32" s="82"/>
      <c r="C32" s="91"/>
      <c r="D32" s="92"/>
      <c r="E32" s="90"/>
      <c r="F32" s="104"/>
      <c r="G32" s="32"/>
      <c r="H32" s="32"/>
    </row>
    <row r="33" spans="1:8" ht="12">
      <c r="A33" s="51" t="s">
        <v>50</v>
      </c>
      <c r="B33" s="119" t="s">
        <v>53</v>
      </c>
      <c r="C33" s="91" t="s">
        <v>51</v>
      </c>
      <c r="D33" s="92"/>
      <c r="E33" s="90" t="s">
        <v>1</v>
      </c>
      <c r="F33" s="104">
        <v>2650</v>
      </c>
      <c r="G33" s="32"/>
      <c r="H33" s="32">
        <f>G33*F33</f>
        <v>0</v>
      </c>
    </row>
    <row r="34" spans="1:11" ht="10.5">
      <c r="A34" s="51"/>
      <c r="B34" s="82"/>
      <c r="C34" s="91"/>
      <c r="D34" s="92"/>
      <c r="E34" s="90"/>
      <c r="F34" s="104"/>
      <c r="G34" s="40"/>
      <c r="H34" s="32"/>
      <c r="K34" s="46">
        <f>4621-1970</f>
        <v>2651</v>
      </c>
    </row>
    <row r="35" spans="1:8" ht="60">
      <c r="A35" s="51" t="s">
        <v>23</v>
      </c>
      <c r="B35" s="82" t="s">
        <v>41</v>
      </c>
      <c r="C35" s="91" t="s">
        <v>40</v>
      </c>
      <c r="D35" s="92"/>
      <c r="E35" s="90"/>
      <c r="F35" s="90"/>
      <c r="G35" s="40"/>
      <c r="H35" s="32"/>
    </row>
    <row r="36" spans="1:8" ht="10.5">
      <c r="A36" s="51"/>
      <c r="B36" s="82"/>
      <c r="C36" s="91"/>
      <c r="D36" s="92"/>
      <c r="E36" s="90"/>
      <c r="F36" s="90"/>
      <c r="G36" s="40"/>
      <c r="H36" s="32"/>
    </row>
    <row r="37" spans="1:8" ht="12">
      <c r="A37" s="51" t="s">
        <v>58</v>
      </c>
      <c r="B37" s="82" t="s">
        <v>41</v>
      </c>
      <c r="C37" s="91" t="s">
        <v>42</v>
      </c>
      <c r="D37" s="92"/>
      <c r="E37" s="90" t="s">
        <v>1</v>
      </c>
      <c r="F37" s="104">
        <v>150</v>
      </c>
      <c r="G37" s="32"/>
      <c r="H37" s="32">
        <f>G37*F37</f>
        <v>0</v>
      </c>
    </row>
    <row r="38" spans="1:8" ht="12">
      <c r="A38" s="51" t="s">
        <v>343</v>
      </c>
      <c r="B38" s="82" t="s">
        <v>41</v>
      </c>
      <c r="C38" s="91" t="s">
        <v>43</v>
      </c>
      <c r="D38" s="92"/>
      <c r="E38" s="90" t="s">
        <v>1</v>
      </c>
      <c r="F38" s="104">
        <v>2200</v>
      </c>
      <c r="G38" s="32"/>
      <c r="H38" s="32">
        <f>G38*F38</f>
        <v>0</v>
      </c>
    </row>
    <row r="39" spans="1:8" ht="10.5">
      <c r="A39" s="51"/>
      <c r="B39" s="82"/>
      <c r="C39" s="91"/>
      <c r="D39" s="92"/>
      <c r="E39" s="90"/>
      <c r="F39" s="90"/>
      <c r="G39" s="40"/>
      <c r="H39" s="32"/>
    </row>
    <row r="40" spans="1:8" ht="69.75">
      <c r="A40" s="51" t="s">
        <v>0</v>
      </c>
      <c r="B40" s="93" t="s">
        <v>18</v>
      </c>
      <c r="C40" s="91" t="s">
        <v>45</v>
      </c>
      <c r="D40" s="92"/>
      <c r="E40" s="90" t="s">
        <v>44</v>
      </c>
      <c r="F40" s="104">
        <v>1670</v>
      </c>
      <c r="G40" s="32"/>
      <c r="H40" s="32">
        <f>G40*F40</f>
        <v>0</v>
      </c>
    </row>
    <row r="41" spans="1:8" ht="10.5">
      <c r="A41" s="51"/>
      <c r="B41" s="82"/>
      <c r="C41" s="91"/>
      <c r="D41" s="92"/>
      <c r="E41" s="90"/>
      <c r="F41" s="90"/>
      <c r="G41" s="40"/>
      <c r="H41" s="32"/>
    </row>
    <row r="42" spans="1:8" ht="60">
      <c r="A42" s="51" t="s">
        <v>17</v>
      </c>
      <c r="B42" s="93" t="s">
        <v>55</v>
      </c>
      <c r="C42" s="91" t="s">
        <v>57</v>
      </c>
      <c r="D42" s="92"/>
      <c r="E42" s="90"/>
      <c r="F42" s="90"/>
      <c r="G42" s="40"/>
      <c r="H42" s="32"/>
    </row>
    <row r="43" spans="1:8" ht="10.5">
      <c r="A43" s="51"/>
      <c r="B43" s="82"/>
      <c r="C43" s="91"/>
      <c r="D43" s="92"/>
      <c r="E43" s="90"/>
      <c r="F43" s="90"/>
      <c r="G43" s="40"/>
      <c r="H43" s="32"/>
    </row>
    <row r="44" spans="1:8" ht="10.5">
      <c r="A44" s="51" t="s">
        <v>71</v>
      </c>
      <c r="B44" s="93" t="s">
        <v>55</v>
      </c>
      <c r="C44" s="91" t="s">
        <v>61</v>
      </c>
      <c r="D44" s="92"/>
      <c r="E44" s="2" t="s">
        <v>13</v>
      </c>
      <c r="F44" s="104">
        <v>335</v>
      </c>
      <c r="G44" s="32"/>
      <c r="H44" s="32">
        <f>G44*F44</f>
        <v>0</v>
      </c>
    </row>
    <row r="45" spans="1:8" s="83" customFormat="1" ht="12.75" thickBot="1">
      <c r="A45" s="46"/>
      <c r="C45" s="46"/>
      <c r="F45" s="71"/>
      <c r="G45" s="84"/>
      <c r="H45" s="85"/>
    </row>
    <row r="46" spans="1:8" ht="13.5" thickBot="1">
      <c r="A46" s="6"/>
      <c r="B46" s="7"/>
      <c r="C46" s="87" t="s">
        <v>27</v>
      </c>
      <c r="D46" s="87"/>
      <c r="E46" s="87"/>
      <c r="F46" s="88"/>
      <c r="G46" s="89"/>
      <c r="H46" s="64">
        <f>SUM(H28:H45)</f>
        <v>0</v>
      </c>
    </row>
    <row r="47" spans="1:8" ht="13.5" thickBot="1">
      <c r="A47" s="35">
        <v>3</v>
      </c>
      <c r="B47" s="3"/>
      <c r="C47" s="4" t="s">
        <v>34</v>
      </c>
      <c r="D47" s="4"/>
      <c r="E47" s="8"/>
      <c r="F47" s="72"/>
      <c r="G47" s="4"/>
      <c r="H47" s="56"/>
    </row>
    <row r="48" spans="1:8" ht="12.75">
      <c r="A48" s="97"/>
      <c r="B48" s="98"/>
      <c r="C48" s="99"/>
      <c r="D48" s="99"/>
      <c r="E48" s="100"/>
      <c r="F48" s="101"/>
      <c r="G48" s="102"/>
      <c r="H48" s="103"/>
    </row>
    <row r="49" spans="1:8" ht="79.5">
      <c r="A49" s="106" t="s">
        <v>20</v>
      </c>
      <c r="B49" s="41" t="s">
        <v>24</v>
      </c>
      <c r="C49" s="15" t="s">
        <v>70</v>
      </c>
      <c r="D49" s="60"/>
      <c r="E49" s="77" t="s">
        <v>21</v>
      </c>
      <c r="F49" s="107">
        <v>410</v>
      </c>
      <c r="G49" s="32"/>
      <c r="H49" s="32">
        <f>G49*F49</f>
        <v>0</v>
      </c>
    </row>
    <row r="50" spans="1:8" ht="10.5">
      <c r="A50" s="106"/>
      <c r="B50" s="41"/>
      <c r="C50" s="15"/>
      <c r="D50" s="60"/>
      <c r="E50" s="77"/>
      <c r="F50" s="107"/>
      <c r="G50" s="32"/>
      <c r="H50" s="32"/>
    </row>
    <row r="51" spans="1:8" s="158" customFormat="1" ht="49.5">
      <c r="A51" s="150" t="s">
        <v>264</v>
      </c>
      <c r="B51" s="151" t="s">
        <v>24</v>
      </c>
      <c r="C51" s="152" t="s">
        <v>265</v>
      </c>
      <c r="D51" s="153"/>
      <c r="E51" s="154" t="s">
        <v>21</v>
      </c>
      <c r="F51" s="155">
        <v>63</v>
      </c>
      <c r="G51" s="156"/>
      <c r="H51" s="157">
        <f>G51*F51</f>
        <v>0</v>
      </c>
    </row>
    <row r="52" spans="1:8" ht="10.5">
      <c r="A52" s="106"/>
      <c r="B52" s="41"/>
      <c r="C52" s="15"/>
      <c r="D52" s="60"/>
      <c r="E52" s="77"/>
      <c r="F52" s="107"/>
      <c r="G52" s="32"/>
      <c r="H52" s="32"/>
    </row>
    <row r="53" spans="1:8" ht="99.75">
      <c r="A53" s="42" t="s">
        <v>46</v>
      </c>
      <c r="B53" s="43" t="s">
        <v>59</v>
      </c>
      <c r="C53" s="126" t="s">
        <v>62</v>
      </c>
      <c r="D53" s="40" t="s">
        <v>28</v>
      </c>
      <c r="E53" s="2" t="s">
        <v>9</v>
      </c>
      <c r="F53" s="32">
        <v>1235</v>
      </c>
      <c r="G53" s="32"/>
      <c r="H53" s="32">
        <f>G53*F53</f>
        <v>0</v>
      </c>
    </row>
    <row r="54" spans="1:8" ht="10.5">
      <c r="A54" s="42"/>
      <c r="B54" s="43"/>
      <c r="C54" s="126"/>
      <c r="D54" s="40"/>
      <c r="E54" s="2"/>
      <c r="F54" s="32"/>
      <c r="G54" s="32"/>
      <c r="H54" s="32"/>
    </row>
    <row r="55" spans="1:8" s="158" customFormat="1" ht="109.5">
      <c r="A55" s="159" t="s">
        <v>266</v>
      </c>
      <c r="B55" s="160" t="s">
        <v>59</v>
      </c>
      <c r="C55" s="161" t="s">
        <v>267</v>
      </c>
      <c r="D55" s="158" t="s">
        <v>28</v>
      </c>
      <c r="E55" s="162" t="s">
        <v>9</v>
      </c>
      <c r="F55" s="156">
        <v>1225</v>
      </c>
      <c r="G55" s="156"/>
      <c r="H55" s="156">
        <f>G55*F55</f>
        <v>0</v>
      </c>
    </row>
    <row r="56" spans="1:8" ht="10.5">
      <c r="A56" s="42"/>
      <c r="B56" s="43"/>
      <c r="C56" s="126"/>
      <c r="D56" s="40"/>
      <c r="E56" s="2"/>
      <c r="F56" s="32"/>
      <c r="G56" s="32"/>
      <c r="H56" s="32"/>
    </row>
    <row r="57" spans="1:8" s="158" customFormat="1" ht="90">
      <c r="A57" s="163" t="s">
        <v>268</v>
      </c>
      <c r="B57" s="164" t="s">
        <v>59</v>
      </c>
      <c r="C57" s="152" t="s">
        <v>269</v>
      </c>
      <c r="E57" s="162" t="s">
        <v>9</v>
      </c>
      <c r="F57" s="156">
        <v>290</v>
      </c>
      <c r="G57" s="156"/>
      <c r="H57" s="156">
        <f>G57*F57</f>
        <v>0</v>
      </c>
    </row>
    <row r="58" spans="1:8" ht="10.5" thickBot="1">
      <c r="A58" s="42"/>
      <c r="B58" s="43"/>
      <c r="C58" s="126"/>
      <c r="D58" s="40"/>
      <c r="E58" s="2"/>
      <c r="F58" s="32"/>
      <c r="G58" s="32"/>
      <c r="H58" s="32"/>
    </row>
    <row r="59" spans="1:8" ht="13.5" thickBot="1">
      <c r="A59" s="6"/>
      <c r="B59" s="7"/>
      <c r="C59" s="87" t="s">
        <v>33</v>
      </c>
      <c r="D59" s="87"/>
      <c r="E59" s="87"/>
      <c r="F59" s="88"/>
      <c r="G59" s="89"/>
      <c r="H59" s="64">
        <f>SUM(H49:H58)</f>
        <v>0</v>
      </c>
    </row>
    <row r="60" spans="1:8" s="94" customFormat="1" ht="13.5" thickBot="1">
      <c r="A60" s="35">
        <v>4</v>
      </c>
      <c r="B60" s="3"/>
      <c r="C60" s="4" t="s">
        <v>63</v>
      </c>
      <c r="D60" s="4"/>
      <c r="E60" s="8"/>
      <c r="F60" s="72"/>
      <c r="G60" s="4"/>
      <c r="H60" s="65"/>
    </row>
    <row r="61" spans="1:8" s="94" customFormat="1" ht="12.75">
      <c r="A61" s="97"/>
      <c r="B61" s="98"/>
      <c r="C61" s="99"/>
      <c r="D61" s="99"/>
      <c r="E61" s="100"/>
      <c r="F61" s="101"/>
      <c r="G61" s="102"/>
      <c r="H61" s="103"/>
    </row>
    <row r="62" spans="1:8" ht="39.75">
      <c r="A62" s="106" t="s">
        <v>29</v>
      </c>
      <c r="B62" s="41" t="s">
        <v>64</v>
      </c>
      <c r="C62" s="130" t="s">
        <v>65</v>
      </c>
      <c r="D62" s="60"/>
      <c r="E62" s="77" t="s">
        <v>13</v>
      </c>
      <c r="F62" s="107">
        <v>335</v>
      </c>
      <c r="G62" s="32"/>
      <c r="H62" s="139">
        <f>G62*F62</f>
        <v>0</v>
      </c>
    </row>
    <row r="63" spans="1:8" s="131" customFormat="1" ht="12.75">
      <c r="A63" s="96"/>
      <c r="B63" s="105"/>
      <c r="C63" s="126"/>
      <c r="D63" s="134"/>
      <c r="E63" s="132"/>
      <c r="F63" s="138"/>
      <c r="G63" s="135"/>
      <c r="H63" s="133"/>
    </row>
    <row r="64" spans="1:8" ht="49.5">
      <c r="A64" s="42" t="s">
        <v>47</v>
      </c>
      <c r="B64" s="41" t="s">
        <v>64</v>
      </c>
      <c r="C64" s="130" t="s">
        <v>66</v>
      </c>
      <c r="D64" s="40" t="s">
        <v>28</v>
      </c>
      <c r="E64" s="2" t="s">
        <v>67</v>
      </c>
      <c r="F64" s="32">
        <v>287</v>
      </c>
      <c r="G64" s="32"/>
      <c r="H64" s="32">
        <f>G64*F64</f>
        <v>0</v>
      </c>
    </row>
    <row r="65" spans="1:8" s="95" customFormat="1" ht="12.75" thickBot="1">
      <c r="A65" s="120"/>
      <c r="B65" s="121"/>
      <c r="C65" s="122"/>
      <c r="D65" s="123"/>
      <c r="E65" s="124"/>
      <c r="F65" s="125"/>
      <c r="G65" s="125"/>
      <c r="H65" s="32"/>
    </row>
    <row r="66" spans="1:8" ht="13.5" thickBot="1">
      <c r="A66" s="6"/>
      <c r="B66" s="7"/>
      <c r="C66" s="87" t="s">
        <v>68</v>
      </c>
      <c r="D66" s="87"/>
      <c r="E66" s="87"/>
      <c r="F66" s="88"/>
      <c r="G66" s="89"/>
      <c r="H66" s="64">
        <f>SUM(H62:H65)</f>
        <v>0</v>
      </c>
    </row>
    <row r="67" spans="1:8" s="165" customFormat="1" ht="13.5" thickBot="1">
      <c r="A67" s="35">
        <v>5</v>
      </c>
      <c r="B67" s="3"/>
      <c r="C67" s="4" t="s">
        <v>270</v>
      </c>
      <c r="D67" s="4"/>
      <c r="E67" s="8"/>
      <c r="F67" s="72"/>
      <c r="G67" s="4"/>
      <c r="H67" s="65"/>
    </row>
    <row r="68" spans="1:8" s="165" customFormat="1" ht="12.75">
      <c r="A68" s="166"/>
      <c r="B68" s="167"/>
      <c r="C68" s="168"/>
      <c r="D68" s="168"/>
      <c r="E68" s="169"/>
      <c r="F68" s="170"/>
      <c r="G68" s="171"/>
      <c r="H68" s="172"/>
    </row>
    <row r="69" spans="1:8" s="174" customFormat="1" ht="12.75">
      <c r="A69" s="110" t="s">
        <v>271</v>
      </c>
      <c r="B69" s="111"/>
      <c r="C69" s="66" t="s">
        <v>272</v>
      </c>
      <c r="D69" s="173"/>
      <c r="E69" s="67"/>
      <c r="F69" s="113"/>
      <c r="G69" s="114"/>
      <c r="H69" s="68"/>
    </row>
    <row r="70" spans="1:8" s="158" customFormat="1" ht="199.5">
      <c r="A70" s="175"/>
      <c r="B70" s="176" t="s">
        <v>273</v>
      </c>
      <c r="C70" s="177" t="s">
        <v>274</v>
      </c>
      <c r="D70" s="178"/>
      <c r="E70" s="179"/>
      <c r="F70" s="180"/>
      <c r="G70" s="181"/>
      <c r="H70" s="181"/>
    </row>
    <row r="71" spans="1:8" s="158" customFormat="1" ht="10.5">
      <c r="A71" s="182"/>
      <c r="B71" s="151"/>
      <c r="C71" s="152"/>
      <c r="E71" s="162"/>
      <c r="F71" s="183"/>
      <c r="G71" s="156"/>
      <c r="H71" s="156"/>
    </row>
    <row r="72" spans="1:8" s="158" customFormat="1" ht="50.25">
      <c r="A72" s="163" t="s">
        <v>275</v>
      </c>
      <c r="B72" s="184" t="s">
        <v>276</v>
      </c>
      <c r="C72" s="185" t="s">
        <v>277</v>
      </c>
      <c r="D72" s="152"/>
      <c r="E72" s="162"/>
      <c r="F72" s="186"/>
      <c r="G72" s="156"/>
      <c r="H72" s="187">
        <f>G72*F72</f>
        <v>0</v>
      </c>
    </row>
    <row r="73" spans="1:8" s="158" customFormat="1" ht="10.5">
      <c r="A73" s="188"/>
      <c r="B73" s="189"/>
      <c r="C73" s="190" t="s">
        <v>278</v>
      </c>
      <c r="D73" s="191"/>
      <c r="E73" s="162" t="s">
        <v>279</v>
      </c>
      <c r="F73" s="192">
        <v>1</v>
      </c>
      <c r="G73" s="156"/>
      <c r="H73" s="187">
        <f>G73*F73</f>
        <v>0</v>
      </c>
    </row>
    <row r="74" spans="1:8" s="158" customFormat="1" ht="10.5">
      <c r="A74" s="188"/>
      <c r="B74" s="189"/>
      <c r="C74" s="190"/>
      <c r="D74" s="191"/>
      <c r="E74" s="162"/>
      <c r="F74" s="192"/>
      <c r="G74" s="156"/>
      <c r="H74" s="187"/>
    </row>
    <row r="75" spans="1:8" s="153" customFormat="1" ht="50.25">
      <c r="A75" s="193" t="s">
        <v>280</v>
      </c>
      <c r="B75" s="194" t="s">
        <v>281</v>
      </c>
      <c r="C75" s="195" t="s">
        <v>282</v>
      </c>
      <c r="D75" s="196"/>
      <c r="E75" s="197"/>
      <c r="F75" s="198"/>
      <c r="G75" s="156"/>
      <c r="H75" s="156">
        <f>G75*F75</f>
        <v>0</v>
      </c>
    </row>
    <row r="76" spans="1:8" s="158" customFormat="1" ht="10.5">
      <c r="A76" s="188"/>
      <c r="B76" s="189"/>
      <c r="C76" s="190"/>
      <c r="D76" s="191"/>
      <c r="E76" s="162"/>
      <c r="F76" s="192"/>
      <c r="G76" s="156"/>
      <c r="H76" s="187"/>
    </row>
    <row r="77" spans="1:8" s="158" customFormat="1" ht="10.5">
      <c r="A77" s="199"/>
      <c r="B77" s="151"/>
      <c r="C77" s="200" t="s">
        <v>283</v>
      </c>
      <c r="D77" s="200"/>
      <c r="E77" s="201" t="s">
        <v>279</v>
      </c>
      <c r="F77" s="202">
        <v>3</v>
      </c>
      <c r="G77" s="156"/>
      <c r="H77" s="156">
        <f>G77*F77</f>
        <v>0</v>
      </c>
    </row>
    <row r="78" spans="1:8" s="158" customFormat="1" ht="10.5">
      <c r="A78" s="188"/>
      <c r="B78" s="189"/>
      <c r="C78" s="190"/>
      <c r="D78" s="191"/>
      <c r="E78" s="162"/>
      <c r="F78" s="192"/>
      <c r="G78" s="156"/>
      <c r="H78" s="187"/>
    </row>
    <row r="79" spans="1:8" s="158" customFormat="1" ht="10.5">
      <c r="A79" s="203" t="s">
        <v>284</v>
      </c>
      <c r="B79" s="204"/>
      <c r="C79" s="205" t="s">
        <v>285</v>
      </c>
      <c r="D79" s="206"/>
      <c r="E79" s="207"/>
      <c r="F79" s="208"/>
      <c r="G79" s="209"/>
      <c r="H79" s="210"/>
    </row>
    <row r="80" spans="1:8" s="158" customFormat="1" ht="39.75">
      <c r="A80" s="211" t="s">
        <v>286</v>
      </c>
      <c r="B80" s="194" t="s">
        <v>287</v>
      </c>
      <c r="C80" s="152" t="s">
        <v>288</v>
      </c>
      <c r="E80" s="162" t="s">
        <v>289</v>
      </c>
      <c r="F80" s="156">
        <v>310</v>
      </c>
      <c r="G80" s="156"/>
      <c r="H80" s="156">
        <f>F80*G80</f>
        <v>0</v>
      </c>
    </row>
    <row r="81" spans="1:8" s="158" customFormat="1" ht="10.5">
      <c r="A81" s="211"/>
      <c r="B81" s="194"/>
      <c r="C81" s="152"/>
      <c r="E81" s="162"/>
      <c r="F81" s="156"/>
      <c r="G81" s="156"/>
      <c r="H81" s="156"/>
    </row>
    <row r="82" spans="1:8" s="158" customFormat="1" ht="49.5">
      <c r="A82" s="211" t="s">
        <v>301</v>
      </c>
      <c r="B82" s="194" t="s">
        <v>287</v>
      </c>
      <c r="C82" s="152" t="s">
        <v>302</v>
      </c>
      <c r="E82" s="162" t="s">
        <v>289</v>
      </c>
      <c r="F82" s="156">
        <v>50</v>
      </c>
      <c r="G82" s="156"/>
      <c r="H82" s="156">
        <f>F82*G82</f>
        <v>0</v>
      </c>
    </row>
    <row r="83" spans="1:8" s="158" customFormat="1" ht="10.5">
      <c r="A83" s="211"/>
      <c r="B83" s="194"/>
      <c r="C83" s="152"/>
      <c r="E83" s="162"/>
      <c r="F83" s="156"/>
      <c r="G83" s="156"/>
      <c r="H83" s="156"/>
    </row>
    <row r="84" spans="1:8" s="158" customFormat="1" ht="39.75">
      <c r="A84" s="212" t="s">
        <v>292</v>
      </c>
      <c r="B84" s="184" t="s">
        <v>290</v>
      </c>
      <c r="C84" s="152" t="s">
        <v>291</v>
      </c>
      <c r="E84" s="162" t="s">
        <v>289</v>
      </c>
      <c r="F84" s="156">
        <v>140</v>
      </c>
      <c r="G84" s="156"/>
      <c r="H84" s="156">
        <f>F84*G84</f>
        <v>0</v>
      </c>
    </row>
    <row r="85" spans="1:8" s="158" customFormat="1" ht="10.5">
      <c r="A85" s="212"/>
      <c r="B85" s="184"/>
      <c r="C85" s="152"/>
      <c r="E85" s="162"/>
      <c r="F85" s="156"/>
      <c r="G85" s="156"/>
      <c r="H85" s="187"/>
    </row>
    <row r="86" spans="1:8" s="158" customFormat="1" ht="30">
      <c r="A86" s="212" t="s">
        <v>294</v>
      </c>
      <c r="B86" s="184" t="s">
        <v>290</v>
      </c>
      <c r="C86" s="152" t="s">
        <v>293</v>
      </c>
      <c r="E86" s="162" t="s">
        <v>289</v>
      </c>
      <c r="F86" s="156">
        <v>10</v>
      </c>
      <c r="G86" s="156"/>
      <c r="H86" s="156">
        <f>F86*G86</f>
        <v>0</v>
      </c>
    </row>
    <row r="87" spans="1:8" s="158" customFormat="1" ht="10.5">
      <c r="A87" s="212"/>
      <c r="B87" s="184"/>
      <c r="C87" s="152"/>
      <c r="E87" s="162"/>
      <c r="F87" s="156"/>
      <c r="G87" s="156"/>
      <c r="H87" s="156"/>
    </row>
    <row r="88" spans="1:8" s="158" customFormat="1" ht="39.75">
      <c r="A88" s="212" t="s">
        <v>296</v>
      </c>
      <c r="B88" s="184" t="s">
        <v>290</v>
      </c>
      <c r="C88" s="152" t="s">
        <v>295</v>
      </c>
      <c r="E88" s="162" t="s">
        <v>289</v>
      </c>
      <c r="F88" s="156">
        <v>14</v>
      </c>
      <c r="G88" s="156"/>
      <c r="H88" s="156">
        <f>F88*G88</f>
        <v>0</v>
      </c>
    </row>
    <row r="89" spans="1:8" s="158" customFormat="1" ht="10.5">
      <c r="A89" s="212"/>
      <c r="B89" s="184"/>
      <c r="C89" s="152"/>
      <c r="E89" s="162"/>
      <c r="F89" s="156"/>
      <c r="G89" s="156"/>
      <c r="H89" s="156"/>
    </row>
    <row r="90" spans="1:8" s="158" customFormat="1" ht="30">
      <c r="A90" s="212" t="s">
        <v>298</v>
      </c>
      <c r="B90" s="184" t="s">
        <v>290</v>
      </c>
      <c r="C90" s="152" t="s">
        <v>297</v>
      </c>
      <c r="E90" s="162" t="s">
        <v>289</v>
      </c>
      <c r="F90" s="156">
        <v>115</v>
      </c>
      <c r="G90" s="156"/>
      <c r="H90" s="156">
        <f>F90*G90</f>
        <v>0</v>
      </c>
    </row>
    <row r="91" spans="1:8" s="158" customFormat="1" ht="10.5">
      <c r="A91" s="212"/>
      <c r="B91" s="184"/>
      <c r="C91" s="152"/>
      <c r="E91" s="162"/>
      <c r="F91" s="156"/>
      <c r="G91" s="156"/>
      <c r="H91" s="187"/>
    </row>
    <row r="92" spans="1:8" s="158" customFormat="1" ht="30">
      <c r="A92" s="212" t="s">
        <v>304</v>
      </c>
      <c r="B92" s="184" t="s">
        <v>290</v>
      </c>
      <c r="C92" s="152" t="s">
        <v>299</v>
      </c>
      <c r="E92" s="162" t="s">
        <v>39</v>
      </c>
      <c r="F92" s="213">
        <v>1</v>
      </c>
      <c r="G92" s="156"/>
      <c r="H92" s="156">
        <f>F92*G92</f>
        <v>0</v>
      </c>
    </row>
    <row r="93" spans="1:8" s="158" customFormat="1" ht="10.5">
      <c r="A93" s="212"/>
      <c r="B93" s="184"/>
      <c r="C93" s="152"/>
      <c r="E93" s="162"/>
      <c r="F93" s="213"/>
      <c r="G93" s="156"/>
      <c r="H93" s="156"/>
    </row>
    <row r="94" spans="1:8" s="158" customFormat="1" ht="39.75">
      <c r="A94" s="212" t="s">
        <v>305</v>
      </c>
      <c r="B94" s="184" t="s">
        <v>290</v>
      </c>
      <c r="C94" s="152" t="s">
        <v>303</v>
      </c>
      <c r="E94" s="162" t="s">
        <v>289</v>
      </c>
      <c r="F94" s="156">
        <v>7</v>
      </c>
      <c r="G94" s="156"/>
      <c r="H94" s="156">
        <f>F94*G94</f>
        <v>0</v>
      </c>
    </row>
    <row r="95" spans="1:8" s="158" customFormat="1" ht="10.5" thickBot="1">
      <c r="A95" s="212"/>
      <c r="B95" s="184"/>
      <c r="C95" s="152"/>
      <c r="E95" s="162"/>
      <c r="F95" s="213"/>
      <c r="G95" s="156"/>
      <c r="H95" s="156"/>
    </row>
    <row r="96" spans="1:8" s="158" customFormat="1" ht="13.5" thickBot="1">
      <c r="A96" s="14"/>
      <c r="B96" s="7"/>
      <c r="C96" s="5" t="s">
        <v>300</v>
      </c>
      <c r="D96" s="5"/>
      <c r="E96" s="5"/>
      <c r="F96" s="73"/>
      <c r="G96" s="5"/>
      <c r="H96" s="64">
        <f>SUM(H70:H95)</f>
        <v>0</v>
      </c>
    </row>
    <row r="97" spans="1:8" s="94" customFormat="1" ht="13.5" thickBot="1">
      <c r="A97" s="35">
        <v>6</v>
      </c>
      <c r="B97" s="3"/>
      <c r="C97" s="4" t="s">
        <v>73</v>
      </c>
      <c r="D97" s="4"/>
      <c r="E97" s="8"/>
      <c r="F97" s="72"/>
      <c r="G97" s="4"/>
      <c r="H97" s="65"/>
    </row>
    <row r="99" spans="1:8" s="115" customFormat="1" ht="12.75">
      <c r="A99" s="110" t="s">
        <v>72</v>
      </c>
      <c r="B99" s="111"/>
      <c r="C99" s="66" t="s">
        <v>99</v>
      </c>
      <c r="D99" s="112"/>
      <c r="E99" s="67"/>
      <c r="F99" s="113"/>
      <c r="G99" s="114"/>
      <c r="H99" s="68"/>
    </row>
    <row r="100" spans="1:8" ht="109.5">
      <c r="A100" s="106" t="s">
        <v>76</v>
      </c>
      <c r="B100" s="41"/>
      <c r="C100" s="15" t="s">
        <v>334</v>
      </c>
      <c r="D100" s="60"/>
      <c r="E100" s="77" t="s">
        <v>108</v>
      </c>
      <c r="F100" s="107">
        <v>1</v>
      </c>
      <c r="G100" s="32"/>
      <c r="H100" s="32">
        <f>+F100*G100</f>
        <v>0</v>
      </c>
    </row>
    <row r="101" spans="1:8" ht="10.5">
      <c r="A101" s="106"/>
      <c r="B101" s="41"/>
      <c r="C101" s="15"/>
      <c r="D101" s="60"/>
      <c r="E101" s="77"/>
      <c r="F101" s="107"/>
      <c r="G101" s="32"/>
      <c r="H101" s="32"/>
    </row>
    <row r="102" spans="1:8" ht="49.5">
      <c r="A102" s="106" t="s">
        <v>77</v>
      </c>
      <c r="B102" s="41"/>
      <c r="C102" s="15" t="s">
        <v>74</v>
      </c>
      <c r="D102" s="60"/>
      <c r="E102" s="77" t="s">
        <v>94</v>
      </c>
      <c r="F102" s="107">
        <v>1</v>
      </c>
      <c r="G102" s="32"/>
      <c r="H102" s="32">
        <f>+F102*G102</f>
        <v>0</v>
      </c>
    </row>
    <row r="103" spans="1:8" ht="10.5">
      <c r="A103" s="106"/>
      <c r="B103" s="41"/>
      <c r="C103" s="15"/>
      <c r="D103" s="60"/>
      <c r="E103" s="77"/>
      <c r="F103" s="107"/>
      <c r="G103" s="32"/>
      <c r="H103" s="32"/>
    </row>
    <row r="104" spans="1:8" ht="39.75">
      <c r="A104" s="106" t="s">
        <v>80</v>
      </c>
      <c r="B104" s="41"/>
      <c r="C104" s="15" t="s">
        <v>317</v>
      </c>
      <c r="D104" s="60"/>
      <c r="E104" s="77" t="s">
        <v>13</v>
      </c>
      <c r="F104" s="107">
        <v>10</v>
      </c>
      <c r="G104" s="32"/>
      <c r="H104" s="32">
        <f>+F104*G104</f>
        <v>0</v>
      </c>
    </row>
    <row r="105" spans="1:8" ht="10.5">
      <c r="A105" s="106"/>
      <c r="B105" s="41"/>
      <c r="C105" s="15"/>
      <c r="D105" s="60"/>
      <c r="E105" s="77"/>
      <c r="F105" s="107"/>
      <c r="G105" s="32"/>
      <c r="H105" s="32"/>
    </row>
    <row r="106" spans="1:8" ht="129.75">
      <c r="A106" s="106" t="s">
        <v>82</v>
      </c>
      <c r="B106" s="41"/>
      <c r="C106" s="15" t="s">
        <v>109</v>
      </c>
      <c r="D106" s="60"/>
      <c r="E106" s="77" t="s">
        <v>78</v>
      </c>
      <c r="F106" s="107">
        <v>120</v>
      </c>
      <c r="G106" s="32"/>
      <c r="H106" s="32">
        <f>+F106*G106</f>
        <v>0</v>
      </c>
    </row>
    <row r="108" spans="1:8" ht="90">
      <c r="A108" s="106" t="s">
        <v>84</v>
      </c>
      <c r="B108" s="41"/>
      <c r="C108" s="15" t="s">
        <v>79</v>
      </c>
      <c r="D108" s="60"/>
      <c r="E108" s="77" t="s">
        <v>78</v>
      </c>
      <c r="F108" s="107">
        <v>15</v>
      </c>
      <c r="G108" s="32"/>
      <c r="H108" s="32">
        <f>+F108*G108</f>
        <v>0</v>
      </c>
    </row>
    <row r="110" spans="1:8" ht="49.5">
      <c r="A110" s="106" t="s">
        <v>86</v>
      </c>
      <c r="B110" s="41"/>
      <c r="C110" s="15" t="s">
        <v>81</v>
      </c>
      <c r="D110" s="60"/>
      <c r="E110" s="77" t="s">
        <v>13</v>
      </c>
      <c r="F110" s="107">
        <v>120</v>
      </c>
      <c r="G110" s="32"/>
      <c r="H110" s="32">
        <f>+F110*G110</f>
        <v>0</v>
      </c>
    </row>
    <row r="112" spans="1:8" ht="120">
      <c r="A112" s="106" t="s">
        <v>88</v>
      </c>
      <c r="B112" s="41"/>
      <c r="C112" s="15" t="s">
        <v>83</v>
      </c>
      <c r="D112" s="60"/>
      <c r="E112" s="77" t="s">
        <v>78</v>
      </c>
      <c r="F112" s="107">
        <v>12</v>
      </c>
      <c r="G112" s="32"/>
      <c r="H112" s="32">
        <f>+F112*G112</f>
        <v>0</v>
      </c>
    </row>
    <row r="114" spans="1:8" ht="129.75">
      <c r="A114" s="106" t="s">
        <v>89</v>
      </c>
      <c r="B114" s="41"/>
      <c r="C114" s="15" t="s">
        <v>85</v>
      </c>
      <c r="D114" s="60"/>
      <c r="E114" s="77" t="s">
        <v>78</v>
      </c>
      <c r="F114" s="107">
        <v>35</v>
      </c>
      <c r="G114" s="32"/>
      <c r="H114" s="32">
        <f>+F114*G114</f>
        <v>0</v>
      </c>
    </row>
    <row r="115" ht="10.5">
      <c r="F115" s="149"/>
    </row>
    <row r="116" spans="1:8" ht="99.75">
      <c r="A116" s="106" t="s">
        <v>310</v>
      </c>
      <c r="B116" s="41"/>
      <c r="C116" s="15" t="s">
        <v>87</v>
      </c>
      <c r="D116" s="60"/>
      <c r="E116" s="77" t="s">
        <v>78</v>
      </c>
      <c r="F116" s="107">
        <v>35</v>
      </c>
      <c r="G116" s="32"/>
      <c r="H116" s="32">
        <f>+F116*G116</f>
        <v>0</v>
      </c>
    </row>
    <row r="118" spans="1:8" ht="69.75">
      <c r="A118" s="106" t="s">
        <v>336</v>
      </c>
      <c r="B118" s="41"/>
      <c r="C118" s="15" t="s">
        <v>90</v>
      </c>
      <c r="D118" s="60"/>
      <c r="E118" s="77" t="s">
        <v>78</v>
      </c>
      <c r="F118" s="107">
        <v>30</v>
      </c>
      <c r="G118" s="32"/>
      <c r="H118" s="32">
        <f>+F118*G118</f>
        <v>0</v>
      </c>
    </row>
    <row r="119" spans="1:8" ht="10.5">
      <c r="A119" s="106"/>
      <c r="B119" s="41"/>
      <c r="C119" s="15"/>
      <c r="D119" s="60"/>
      <c r="E119" s="77"/>
      <c r="F119" s="107"/>
      <c r="G119" s="32"/>
      <c r="H119" s="32"/>
    </row>
    <row r="120" spans="1:8" s="115" customFormat="1" ht="12.75">
      <c r="A120" s="214" t="s">
        <v>95</v>
      </c>
      <c r="B120" s="215"/>
      <c r="C120" s="216" t="s">
        <v>63</v>
      </c>
      <c r="D120" s="217"/>
      <c r="E120" s="218"/>
      <c r="F120" s="219"/>
      <c r="G120" s="220"/>
      <c r="H120" s="221"/>
    </row>
    <row r="121" spans="1:8" ht="79.5">
      <c r="A121" s="106" t="s">
        <v>96</v>
      </c>
      <c r="B121" s="41"/>
      <c r="C121" s="15" t="s">
        <v>91</v>
      </c>
      <c r="D121" s="60"/>
      <c r="E121" s="77" t="s">
        <v>39</v>
      </c>
      <c r="F121" s="107">
        <v>3</v>
      </c>
      <c r="G121" s="32"/>
      <c r="H121" s="32">
        <f>+F121*G121</f>
        <v>0</v>
      </c>
    </row>
    <row r="122" ht="10.5">
      <c r="F122" s="149"/>
    </row>
    <row r="123" spans="1:8" ht="79.5">
      <c r="A123" s="106" t="s">
        <v>97</v>
      </c>
      <c r="B123" s="41"/>
      <c r="C123" s="15" t="s">
        <v>92</v>
      </c>
      <c r="D123" s="60"/>
      <c r="E123" s="77" t="s">
        <v>39</v>
      </c>
      <c r="F123" s="107">
        <v>2</v>
      </c>
      <c r="G123" s="32"/>
      <c r="H123" s="32">
        <f>+F123*G123</f>
        <v>0</v>
      </c>
    </row>
    <row r="125" spans="1:8" ht="139.5">
      <c r="A125" s="106" t="s">
        <v>98</v>
      </c>
      <c r="B125" s="41"/>
      <c r="C125" s="15" t="s">
        <v>307</v>
      </c>
      <c r="D125" s="60"/>
      <c r="E125" s="77" t="s">
        <v>94</v>
      </c>
      <c r="F125" s="107">
        <v>1</v>
      </c>
      <c r="G125" s="32"/>
      <c r="H125" s="32">
        <f>+F125*G125</f>
        <v>0</v>
      </c>
    </row>
    <row r="126" spans="1:8" ht="10.5">
      <c r="A126" s="106"/>
      <c r="B126" s="41"/>
      <c r="C126" s="15"/>
      <c r="D126" s="60"/>
      <c r="E126" s="77"/>
      <c r="F126" s="107"/>
      <c r="G126" s="32"/>
      <c r="H126" s="32"/>
    </row>
    <row r="127" spans="1:8" ht="39.75">
      <c r="A127" s="106" t="s">
        <v>306</v>
      </c>
      <c r="B127" s="41"/>
      <c r="C127" s="15" t="s">
        <v>93</v>
      </c>
      <c r="D127" s="60"/>
      <c r="E127" s="77" t="s">
        <v>94</v>
      </c>
      <c r="F127" s="107">
        <v>1</v>
      </c>
      <c r="G127" s="32"/>
      <c r="H127" s="32">
        <f>+F127*G127</f>
        <v>0</v>
      </c>
    </row>
    <row r="128" spans="1:8" ht="10.5">
      <c r="A128" s="106"/>
      <c r="B128" s="41"/>
      <c r="C128" s="15"/>
      <c r="D128" s="60"/>
      <c r="E128" s="77"/>
      <c r="F128" s="107"/>
      <c r="G128" s="32"/>
      <c r="H128" s="32"/>
    </row>
    <row r="129" spans="1:8" s="115" customFormat="1" ht="12.75">
      <c r="A129" s="214" t="s">
        <v>100</v>
      </c>
      <c r="B129" s="215"/>
      <c r="C129" s="216" t="s">
        <v>75</v>
      </c>
      <c r="D129" s="217"/>
      <c r="E129" s="218"/>
      <c r="F129" s="219"/>
      <c r="G129" s="220"/>
      <c r="H129" s="221"/>
    </row>
    <row r="130" spans="1:8" ht="210">
      <c r="A130" s="106" t="s">
        <v>101</v>
      </c>
      <c r="B130" s="41"/>
      <c r="C130" s="15" t="s">
        <v>311</v>
      </c>
      <c r="D130" s="60"/>
      <c r="E130" s="77" t="s">
        <v>13</v>
      </c>
      <c r="F130" s="107">
        <v>130</v>
      </c>
      <c r="G130" s="32"/>
      <c r="H130" s="32">
        <f>+F130*G130</f>
        <v>0</v>
      </c>
    </row>
    <row r="132" spans="1:8" ht="49.5">
      <c r="A132" s="106" t="s">
        <v>102</v>
      </c>
      <c r="B132" s="41"/>
      <c r="C132" s="15" t="s">
        <v>103</v>
      </c>
      <c r="D132" s="60"/>
      <c r="E132" s="77" t="s">
        <v>39</v>
      </c>
      <c r="F132" s="107">
        <v>2</v>
      </c>
      <c r="G132" s="32"/>
      <c r="H132" s="32">
        <f>+F132*G132</f>
        <v>0</v>
      </c>
    </row>
    <row r="134" spans="1:8" ht="49.5">
      <c r="A134" s="106" t="s">
        <v>104</v>
      </c>
      <c r="B134" s="41"/>
      <c r="C134" s="15" t="s">
        <v>105</v>
      </c>
      <c r="D134" s="60"/>
      <c r="E134" s="77" t="s">
        <v>39</v>
      </c>
      <c r="F134" s="107">
        <v>2</v>
      </c>
      <c r="G134" s="32"/>
      <c r="H134" s="32">
        <f>+F134*G134</f>
        <v>0</v>
      </c>
    </row>
    <row r="136" spans="1:8" ht="39.75">
      <c r="A136" s="106" t="s">
        <v>106</v>
      </c>
      <c r="B136" s="41"/>
      <c r="C136" s="15" t="s">
        <v>107</v>
      </c>
      <c r="D136" s="60"/>
      <c r="E136" s="77" t="s">
        <v>108</v>
      </c>
      <c r="F136" s="107">
        <v>1</v>
      </c>
      <c r="G136" s="32"/>
      <c r="H136" s="32">
        <f>+F136*G136</f>
        <v>0</v>
      </c>
    </row>
    <row r="138" spans="1:8" s="115" customFormat="1" ht="12.75">
      <c r="A138" s="110" t="s">
        <v>110</v>
      </c>
      <c r="B138" s="111"/>
      <c r="C138" s="66" t="s">
        <v>111</v>
      </c>
      <c r="D138" s="112"/>
      <c r="E138" s="67"/>
      <c r="F138" s="113"/>
      <c r="G138" s="114"/>
      <c r="H138" s="68"/>
    </row>
    <row r="139" ht="10.5">
      <c r="C139" s="140"/>
    </row>
    <row r="140" spans="1:8" ht="79.5">
      <c r="A140" s="106" t="s">
        <v>112</v>
      </c>
      <c r="B140" s="41"/>
      <c r="C140" s="15" t="s">
        <v>312</v>
      </c>
      <c r="D140" s="60"/>
      <c r="E140" s="77" t="s">
        <v>13</v>
      </c>
      <c r="F140" s="107">
        <v>130</v>
      </c>
      <c r="G140" s="32"/>
      <c r="H140" s="32">
        <f>+F140*G140</f>
        <v>0</v>
      </c>
    </row>
    <row r="142" spans="1:8" ht="79.5">
      <c r="A142" s="106" t="s">
        <v>114</v>
      </c>
      <c r="B142" s="41"/>
      <c r="C142" s="15" t="s">
        <v>113</v>
      </c>
      <c r="D142" s="60"/>
      <c r="E142" s="77" t="s">
        <v>13</v>
      </c>
      <c r="F142" s="107">
        <v>130</v>
      </c>
      <c r="G142" s="32"/>
      <c r="H142" s="32">
        <f>+F142*G142</f>
        <v>0</v>
      </c>
    </row>
    <row r="144" spans="1:8" ht="150">
      <c r="A144" s="106" t="s">
        <v>115</v>
      </c>
      <c r="B144" s="41"/>
      <c r="C144" s="15" t="s">
        <v>313</v>
      </c>
      <c r="D144" s="60"/>
      <c r="E144" s="77" t="s">
        <v>13</v>
      </c>
      <c r="F144" s="107">
        <v>130</v>
      </c>
      <c r="G144" s="32"/>
      <c r="H144" s="32">
        <f>+F144*G144</f>
        <v>0</v>
      </c>
    </row>
    <row r="145" spans="1:8" ht="10.5">
      <c r="A145" s="106"/>
      <c r="B145" s="41"/>
      <c r="C145" s="15"/>
      <c r="D145" s="60"/>
      <c r="E145" s="77"/>
      <c r="F145" s="107"/>
      <c r="G145" s="32"/>
      <c r="H145" s="32"/>
    </row>
    <row r="146" spans="1:8" ht="39.75">
      <c r="A146" s="106" t="s">
        <v>314</v>
      </c>
      <c r="B146" s="41"/>
      <c r="C146" s="15" t="s">
        <v>315</v>
      </c>
      <c r="D146" s="60"/>
      <c r="E146" s="77" t="s">
        <v>94</v>
      </c>
      <c r="F146" s="107">
        <v>1</v>
      </c>
      <c r="G146" s="32"/>
      <c r="H146" s="32">
        <f>+F146*G146</f>
        <v>0</v>
      </c>
    </row>
    <row r="147" spans="1:8" ht="10.5">
      <c r="A147" s="106"/>
      <c r="B147" s="41"/>
      <c r="C147" s="15"/>
      <c r="D147" s="60"/>
      <c r="E147" s="77"/>
      <c r="F147" s="107"/>
      <c r="G147" s="32"/>
      <c r="H147" s="32"/>
    </row>
    <row r="148" spans="1:8" ht="60">
      <c r="A148" s="106" t="s">
        <v>316</v>
      </c>
      <c r="B148" s="41"/>
      <c r="C148" s="15" t="s">
        <v>116</v>
      </c>
      <c r="D148" s="60"/>
      <c r="E148" s="77" t="s">
        <v>13</v>
      </c>
      <c r="F148" s="107">
        <v>130</v>
      </c>
      <c r="G148" s="32"/>
      <c r="H148" s="32">
        <f>+F148*G148</f>
        <v>0</v>
      </c>
    </row>
    <row r="149" spans="1:8" ht="10.5">
      <c r="A149" s="106"/>
      <c r="B149" s="41"/>
      <c r="C149" s="15"/>
      <c r="D149" s="60"/>
      <c r="E149" s="77"/>
      <c r="F149" s="107"/>
      <c r="G149" s="32"/>
      <c r="H149" s="32"/>
    </row>
    <row r="150" spans="1:8" ht="39.75">
      <c r="A150" s="106" t="s">
        <v>327</v>
      </c>
      <c r="B150" s="41"/>
      <c r="C150" s="15" t="s">
        <v>328</v>
      </c>
      <c r="D150" s="60"/>
      <c r="E150" s="77" t="s">
        <v>94</v>
      </c>
      <c r="F150" s="107">
        <v>1</v>
      </c>
      <c r="G150" s="32"/>
      <c r="H150" s="32">
        <f>+F150*G150</f>
        <v>0</v>
      </c>
    </row>
    <row r="151" spans="1:8" ht="10.5" thickBot="1">
      <c r="A151" s="106"/>
      <c r="B151" s="41"/>
      <c r="C151" s="15"/>
      <c r="D151" s="60"/>
      <c r="E151" s="77"/>
      <c r="F151" s="107"/>
      <c r="G151" s="32"/>
      <c r="H151" s="32"/>
    </row>
    <row r="152" spans="1:8" ht="13.5" thickBot="1">
      <c r="A152" s="14"/>
      <c r="B152" s="7"/>
      <c r="C152" s="5" t="s">
        <v>117</v>
      </c>
      <c r="D152" s="5"/>
      <c r="E152" s="5"/>
      <c r="F152" s="73"/>
      <c r="G152" s="5"/>
      <c r="H152" s="64">
        <f>SUM(H100:H151)</f>
        <v>0</v>
      </c>
    </row>
    <row r="153" spans="1:8" s="94" customFormat="1" ht="13.5" thickBot="1">
      <c r="A153" s="35">
        <v>7</v>
      </c>
      <c r="B153" s="3"/>
      <c r="C153" s="4" t="s">
        <v>133</v>
      </c>
      <c r="D153" s="4"/>
      <c r="E153" s="8"/>
      <c r="F153" s="72"/>
      <c r="G153" s="4"/>
      <c r="H153" s="65"/>
    </row>
    <row r="154" spans="1:8" s="115" customFormat="1" ht="12.75">
      <c r="A154" s="110" t="s">
        <v>119</v>
      </c>
      <c r="B154" s="111"/>
      <c r="C154" s="66" t="s">
        <v>99</v>
      </c>
      <c r="D154" s="112"/>
      <c r="E154" s="67"/>
      <c r="F154" s="113"/>
      <c r="G154" s="114"/>
      <c r="H154" s="68"/>
    </row>
    <row r="155" spans="1:8" s="115" customFormat="1" ht="12.75">
      <c r="A155" s="142"/>
      <c r="B155" s="143"/>
      <c r="C155" s="136"/>
      <c r="D155" s="144"/>
      <c r="E155" s="145"/>
      <c r="F155" s="146"/>
      <c r="G155" s="62"/>
      <c r="H155" s="62"/>
    </row>
    <row r="156" spans="1:8" ht="99.75">
      <c r="A156" s="106" t="s">
        <v>118</v>
      </c>
      <c r="B156" s="41"/>
      <c r="C156" s="15" t="s">
        <v>335</v>
      </c>
      <c r="D156" s="60"/>
      <c r="E156" s="77" t="s">
        <v>108</v>
      </c>
      <c r="F156" s="107">
        <v>1</v>
      </c>
      <c r="G156" s="32"/>
      <c r="H156" s="32">
        <f>+F156*G156</f>
        <v>0</v>
      </c>
    </row>
    <row r="157" spans="1:8" ht="10.5">
      <c r="A157" s="106"/>
      <c r="B157" s="41"/>
      <c r="C157" s="15"/>
      <c r="D157" s="60"/>
      <c r="E157" s="77"/>
      <c r="F157" s="107"/>
      <c r="G157" s="32"/>
      <c r="H157" s="32"/>
    </row>
    <row r="158" spans="1:8" ht="49.5">
      <c r="A158" s="106" t="s">
        <v>121</v>
      </c>
      <c r="B158" s="41"/>
      <c r="C158" s="15" t="s">
        <v>74</v>
      </c>
      <c r="D158" s="60"/>
      <c r="E158" s="77" t="s">
        <v>94</v>
      </c>
      <c r="F158" s="107">
        <v>1</v>
      </c>
      <c r="G158" s="32"/>
      <c r="H158" s="32">
        <f>+F158*G158</f>
        <v>0</v>
      </c>
    </row>
    <row r="159" spans="1:8" ht="10.5">
      <c r="A159" s="106"/>
      <c r="B159" s="41"/>
      <c r="C159" s="15"/>
      <c r="D159" s="60"/>
      <c r="E159" s="77"/>
      <c r="F159" s="107"/>
      <c r="G159" s="32"/>
      <c r="H159" s="32"/>
    </row>
    <row r="160" spans="1:8" ht="49.5">
      <c r="A160" s="106" t="s">
        <v>122</v>
      </c>
      <c r="B160" s="41"/>
      <c r="C160" s="15" t="s">
        <v>318</v>
      </c>
      <c r="D160" s="60"/>
      <c r="E160" s="77" t="s">
        <v>13</v>
      </c>
      <c r="F160" s="107">
        <v>10</v>
      </c>
      <c r="G160" s="32"/>
      <c r="H160" s="32">
        <f>+F160*G160</f>
        <v>0</v>
      </c>
    </row>
    <row r="161" spans="1:8" ht="10.5">
      <c r="A161" s="106"/>
      <c r="B161" s="41"/>
      <c r="C161" s="15"/>
      <c r="D161" s="60"/>
      <c r="E161" s="77"/>
      <c r="F161" s="107"/>
      <c r="G161" s="32"/>
      <c r="H161" s="32"/>
    </row>
    <row r="162" spans="1:8" ht="49.5">
      <c r="A162" s="106" t="s">
        <v>123</v>
      </c>
      <c r="B162" s="41"/>
      <c r="C162" s="15" t="s">
        <v>74</v>
      </c>
      <c r="D162" s="60"/>
      <c r="E162" s="77" t="s">
        <v>94</v>
      </c>
      <c r="F162" s="107">
        <v>1</v>
      </c>
      <c r="G162" s="32"/>
      <c r="H162" s="32">
        <f>+F162*G162</f>
        <v>0</v>
      </c>
    </row>
    <row r="164" spans="1:8" ht="129.75">
      <c r="A164" s="106" t="s">
        <v>125</v>
      </c>
      <c r="B164" s="41"/>
      <c r="C164" s="15" t="s">
        <v>120</v>
      </c>
      <c r="D164" s="60"/>
      <c r="E164" s="77" t="s">
        <v>78</v>
      </c>
      <c r="F164" s="107">
        <v>120</v>
      </c>
      <c r="G164" s="32"/>
      <c r="H164" s="32">
        <f>+F164*G164</f>
        <v>0</v>
      </c>
    </row>
    <row r="166" spans="1:8" ht="90">
      <c r="A166" s="106" t="s">
        <v>127</v>
      </c>
      <c r="B166" s="41"/>
      <c r="C166" s="15" t="s">
        <v>79</v>
      </c>
      <c r="D166" s="60"/>
      <c r="E166" s="77" t="s">
        <v>78</v>
      </c>
      <c r="F166" s="107">
        <v>11</v>
      </c>
      <c r="G166" s="32"/>
      <c r="H166" s="32">
        <f>+F166*G166</f>
        <v>0</v>
      </c>
    </row>
    <row r="168" spans="1:8" ht="49.5">
      <c r="A168" s="106" t="s">
        <v>128</v>
      </c>
      <c r="B168" s="41"/>
      <c r="C168" s="15" t="s">
        <v>81</v>
      </c>
      <c r="D168" s="60"/>
      <c r="E168" s="77" t="s">
        <v>13</v>
      </c>
      <c r="F168" s="107">
        <v>120</v>
      </c>
      <c r="G168" s="32"/>
      <c r="H168" s="32">
        <f>+F168*G168</f>
        <v>0</v>
      </c>
    </row>
    <row r="170" spans="1:8" ht="249.75">
      <c r="A170" s="106" t="s">
        <v>319</v>
      </c>
      <c r="B170" s="41"/>
      <c r="C170" s="15" t="s">
        <v>124</v>
      </c>
      <c r="D170" s="60"/>
      <c r="E170" s="77" t="s">
        <v>78</v>
      </c>
      <c r="F170" s="107">
        <v>12</v>
      </c>
      <c r="G170" s="32"/>
      <c r="H170" s="32">
        <f>+F170*G170</f>
        <v>0</v>
      </c>
    </row>
    <row r="172" spans="1:8" ht="139.5">
      <c r="A172" s="106" t="s">
        <v>320</v>
      </c>
      <c r="B172" s="41"/>
      <c r="C172" s="15" t="s">
        <v>126</v>
      </c>
      <c r="D172" s="60"/>
      <c r="E172" s="77" t="s">
        <v>78</v>
      </c>
      <c r="F172" s="107">
        <v>35</v>
      </c>
      <c r="G172" s="32"/>
      <c r="H172" s="32">
        <f>+F172*G172</f>
        <v>0</v>
      </c>
    </row>
    <row r="173" spans="1:8" ht="69.75">
      <c r="A173" s="106" t="s">
        <v>321</v>
      </c>
      <c r="B173" s="41"/>
      <c r="C173" s="15" t="s">
        <v>90</v>
      </c>
      <c r="D173" s="60"/>
      <c r="E173" s="77" t="s">
        <v>78</v>
      </c>
      <c r="F173" s="107">
        <v>20</v>
      </c>
      <c r="G173" s="32"/>
      <c r="H173" s="32">
        <f>+F173*G173</f>
        <v>0</v>
      </c>
    </row>
    <row r="175" spans="1:8" s="115" customFormat="1" ht="12.75">
      <c r="A175" s="110" t="s">
        <v>129</v>
      </c>
      <c r="B175" s="111"/>
      <c r="C175" s="66" t="s">
        <v>63</v>
      </c>
      <c r="D175" s="112"/>
      <c r="E175" s="67"/>
      <c r="F175" s="113"/>
      <c r="G175" s="114"/>
      <c r="H175" s="68"/>
    </row>
    <row r="177" spans="1:8" ht="79.5">
      <c r="A177" s="106" t="s">
        <v>130</v>
      </c>
      <c r="B177" s="41"/>
      <c r="C177" s="15" t="s">
        <v>255</v>
      </c>
      <c r="D177" s="60"/>
      <c r="E177" s="77" t="s">
        <v>78</v>
      </c>
      <c r="F177" s="107">
        <v>0.7</v>
      </c>
      <c r="G177" s="32"/>
      <c r="H177" s="32">
        <f>+F177*G177</f>
        <v>0</v>
      </c>
    </row>
    <row r="178" spans="1:8" ht="10.5">
      <c r="A178" s="106"/>
      <c r="B178" s="41"/>
      <c r="C178" s="15"/>
      <c r="D178" s="60"/>
      <c r="E178" s="77"/>
      <c r="F178" s="107"/>
      <c r="G178" s="32"/>
      <c r="H178" s="32"/>
    </row>
    <row r="179" spans="1:8" s="115" customFormat="1" ht="12.75">
      <c r="A179" s="110" t="s">
        <v>132</v>
      </c>
      <c r="B179" s="111"/>
      <c r="C179" s="66" t="s">
        <v>75</v>
      </c>
      <c r="D179" s="112"/>
      <c r="E179" s="67"/>
      <c r="F179" s="113"/>
      <c r="G179" s="114"/>
      <c r="H179" s="68"/>
    </row>
    <row r="181" spans="1:8" ht="229.5">
      <c r="A181" s="106" t="s">
        <v>134</v>
      </c>
      <c r="B181" s="41"/>
      <c r="C181" s="15" t="s">
        <v>262</v>
      </c>
      <c r="D181" s="60"/>
      <c r="E181" s="77" t="s">
        <v>39</v>
      </c>
      <c r="F181" s="107">
        <v>6</v>
      </c>
      <c r="G181" s="32"/>
      <c r="H181" s="32">
        <f>+F181*G181</f>
        <v>0</v>
      </c>
    </row>
    <row r="183" spans="1:3" ht="99.75">
      <c r="A183" s="106" t="s">
        <v>135</v>
      </c>
      <c r="C183" s="141" t="s">
        <v>259</v>
      </c>
    </row>
    <row r="184" spans="3:8" ht="10.5">
      <c r="C184" s="46" t="s">
        <v>136</v>
      </c>
      <c r="E184" s="77" t="s">
        <v>13</v>
      </c>
      <c r="F184" s="107">
        <v>130</v>
      </c>
      <c r="G184" s="32"/>
      <c r="H184" s="32">
        <f>+F184*G184</f>
        <v>0</v>
      </c>
    </row>
    <row r="186" spans="1:8" ht="49.5">
      <c r="A186" s="106" t="s">
        <v>137</v>
      </c>
      <c r="B186" s="41"/>
      <c r="C186" s="15" t="s">
        <v>140</v>
      </c>
      <c r="D186" s="60"/>
      <c r="E186" s="77" t="s">
        <v>39</v>
      </c>
      <c r="F186" s="107">
        <v>6</v>
      </c>
      <c r="G186" s="32"/>
      <c r="H186" s="32">
        <f>+F186*G186</f>
        <v>0</v>
      </c>
    </row>
    <row r="188" spans="1:8" ht="39.75">
      <c r="A188" s="106" t="s">
        <v>138</v>
      </c>
      <c r="B188" s="41"/>
      <c r="C188" s="15" t="s">
        <v>141</v>
      </c>
      <c r="D188" s="60"/>
      <c r="E188" s="77" t="s">
        <v>39</v>
      </c>
      <c r="F188" s="107">
        <v>1</v>
      </c>
      <c r="G188" s="32"/>
      <c r="H188" s="32">
        <f>+F188*G188</f>
        <v>0</v>
      </c>
    </row>
    <row r="190" spans="1:8" s="115" customFormat="1" ht="12.75">
      <c r="A190" s="110" t="s">
        <v>143</v>
      </c>
      <c r="B190" s="111"/>
      <c r="C190" s="66" t="s">
        <v>111</v>
      </c>
      <c r="D190" s="112"/>
      <c r="E190" s="67"/>
      <c r="F190" s="113"/>
      <c r="G190" s="114"/>
      <c r="H190" s="68"/>
    </row>
    <row r="192" spans="1:8" ht="90">
      <c r="A192" s="106" t="s">
        <v>144</v>
      </c>
      <c r="B192" s="41"/>
      <c r="C192" s="15" t="s">
        <v>142</v>
      </c>
      <c r="D192" s="60"/>
      <c r="E192" s="77" t="s">
        <v>13</v>
      </c>
      <c r="F192" s="107">
        <v>120</v>
      </c>
      <c r="G192" s="32"/>
      <c r="H192" s="32">
        <f>+F192*G192</f>
        <v>0</v>
      </c>
    </row>
    <row r="194" spans="1:8" ht="60">
      <c r="A194" s="106" t="s">
        <v>146</v>
      </c>
      <c r="B194" s="41"/>
      <c r="C194" s="15" t="s">
        <v>145</v>
      </c>
      <c r="D194" s="60"/>
      <c r="E194" s="77" t="s">
        <v>13</v>
      </c>
      <c r="F194" s="107">
        <v>120</v>
      </c>
      <c r="G194" s="32"/>
      <c r="H194" s="32">
        <f>+F194*G194</f>
        <v>0</v>
      </c>
    </row>
    <row r="195" spans="1:8" ht="10.5">
      <c r="A195" s="106"/>
      <c r="B195" s="41"/>
      <c r="C195" s="15"/>
      <c r="D195" s="60"/>
      <c r="E195" s="77"/>
      <c r="F195" s="107"/>
      <c r="G195" s="32"/>
      <c r="H195" s="32"/>
    </row>
    <row r="196" spans="1:8" ht="39.75">
      <c r="A196" s="106" t="s">
        <v>260</v>
      </c>
      <c r="B196" s="41"/>
      <c r="C196" s="15" t="s">
        <v>326</v>
      </c>
      <c r="D196" s="60"/>
      <c r="E196" s="77" t="s">
        <v>94</v>
      </c>
      <c r="F196" s="107">
        <v>1</v>
      </c>
      <c r="G196" s="32"/>
      <c r="H196" s="32">
        <f>+F196*G196</f>
        <v>0</v>
      </c>
    </row>
    <row r="197" ht="10.5" thickBot="1">
      <c r="C197" s="141"/>
    </row>
    <row r="198" spans="1:8" ht="13.5" thickBot="1">
      <c r="A198" s="14"/>
      <c r="B198" s="7"/>
      <c r="C198" s="5" t="s">
        <v>148</v>
      </c>
      <c r="D198" s="5"/>
      <c r="E198" s="5"/>
      <c r="F198" s="73"/>
      <c r="G198" s="5"/>
      <c r="H198" s="64">
        <f>SUM(H156:H197)</f>
        <v>0</v>
      </c>
    </row>
    <row r="199" spans="1:8" s="94" customFormat="1" ht="13.5" thickBot="1">
      <c r="A199" s="35">
        <v>8</v>
      </c>
      <c r="B199" s="3"/>
      <c r="C199" s="4" t="s">
        <v>147</v>
      </c>
      <c r="D199" s="4"/>
      <c r="E199" s="8"/>
      <c r="F199" s="72"/>
      <c r="G199" s="4"/>
      <c r="H199" s="65"/>
    </row>
    <row r="200" spans="1:8" s="115" customFormat="1" ht="12.75">
      <c r="A200" s="110" t="s">
        <v>149</v>
      </c>
      <c r="B200" s="111"/>
      <c r="C200" s="66" t="s">
        <v>99</v>
      </c>
      <c r="D200" s="112"/>
      <c r="E200" s="67"/>
      <c r="F200" s="113"/>
      <c r="G200" s="114"/>
      <c r="H200" s="68"/>
    </row>
    <row r="201" spans="1:8" s="115" customFormat="1" ht="12.75">
      <c r="A201" s="142"/>
      <c r="B201" s="143"/>
      <c r="C201" s="136"/>
      <c r="D201" s="144"/>
      <c r="E201" s="145"/>
      <c r="F201" s="146"/>
      <c r="G201" s="62"/>
      <c r="H201" s="62"/>
    </row>
    <row r="202" spans="1:8" ht="79.5">
      <c r="A202" s="106" t="s">
        <v>150</v>
      </c>
      <c r="B202" s="41"/>
      <c r="C202" s="15" t="s">
        <v>330</v>
      </c>
      <c r="D202" s="60"/>
      <c r="E202" s="77" t="s">
        <v>108</v>
      </c>
      <c r="F202" s="107">
        <v>1</v>
      </c>
      <c r="G202" s="32"/>
      <c r="H202" s="32">
        <f>+F202*G202</f>
        <v>0</v>
      </c>
    </row>
    <row r="203" spans="1:8" ht="10.5">
      <c r="A203" s="106"/>
      <c r="B203" s="41"/>
      <c r="C203" s="15"/>
      <c r="D203" s="60"/>
      <c r="E203" s="77"/>
      <c r="F203" s="107"/>
      <c r="G203" s="32"/>
      <c r="H203" s="32"/>
    </row>
    <row r="204" spans="1:8" ht="49.5">
      <c r="A204" s="106" t="s">
        <v>151</v>
      </c>
      <c r="B204" s="41"/>
      <c r="C204" s="15" t="s">
        <v>74</v>
      </c>
      <c r="D204" s="60"/>
      <c r="E204" s="77" t="s">
        <v>94</v>
      </c>
      <c r="F204" s="107">
        <v>1</v>
      </c>
      <c r="G204" s="32"/>
      <c r="H204" s="32">
        <f>+F204*G204</f>
        <v>0</v>
      </c>
    </row>
    <row r="205" spans="1:8" ht="10.5">
      <c r="A205" s="106"/>
      <c r="B205" s="41"/>
      <c r="C205" s="15"/>
      <c r="D205" s="60"/>
      <c r="E205" s="77"/>
      <c r="F205" s="107"/>
      <c r="G205" s="32"/>
      <c r="H205" s="32"/>
    </row>
    <row r="206" spans="1:8" ht="39.75">
      <c r="A206" s="106" t="s">
        <v>152</v>
      </c>
      <c r="B206" s="41"/>
      <c r="C206" s="15" t="s">
        <v>322</v>
      </c>
      <c r="D206" s="60"/>
      <c r="E206" s="77" t="s">
        <v>13</v>
      </c>
      <c r="F206" s="107">
        <v>10</v>
      </c>
      <c r="G206" s="32"/>
      <c r="H206" s="32">
        <f>+F206*G206</f>
        <v>0</v>
      </c>
    </row>
    <row r="207" spans="1:8" ht="10.5">
      <c r="A207" s="106"/>
      <c r="B207" s="41"/>
      <c r="C207" s="15"/>
      <c r="D207" s="60"/>
      <c r="E207" s="77"/>
      <c r="F207" s="107"/>
      <c r="G207" s="32"/>
      <c r="H207" s="32"/>
    </row>
    <row r="208" spans="1:8" ht="129.75">
      <c r="A208" s="106" t="s">
        <v>153</v>
      </c>
      <c r="B208" s="41"/>
      <c r="C208" s="15" t="s">
        <v>120</v>
      </c>
      <c r="D208" s="60"/>
      <c r="E208" s="77" t="s">
        <v>78</v>
      </c>
      <c r="F208" s="107">
        <v>130</v>
      </c>
      <c r="G208" s="32"/>
      <c r="H208" s="32">
        <f>+F208*G208</f>
        <v>0</v>
      </c>
    </row>
    <row r="210" spans="1:8" ht="90">
      <c r="A210" s="106" t="s">
        <v>154</v>
      </c>
      <c r="B210" s="41"/>
      <c r="C210" s="15" t="s">
        <v>79</v>
      </c>
      <c r="D210" s="60"/>
      <c r="E210" s="77" t="s">
        <v>78</v>
      </c>
      <c r="F210" s="107">
        <v>15</v>
      </c>
      <c r="G210" s="32"/>
      <c r="H210" s="32">
        <f>+F210*G210</f>
        <v>0</v>
      </c>
    </row>
    <row r="212" spans="1:8" ht="49.5">
      <c r="A212" s="106" t="s">
        <v>155</v>
      </c>
      <c r="B212" s="41"/>
      <c r="C212" s="15" t="s">
        <v>81</v>
      </c>
      <c r="D212" s="60"/>
      <c r="E212" s="77" t="s">
        <v>13</v>
      </c>
      <c r="F212" s="107">
        <v>130</v>
      </c>
      <c r="G212" s="32"/>
      <c r="H212" s="32">
        <f>+F212*G212</f>
        <v>0</v>
      </c>
    </row>
    <row r="214" spans="1:8" ht="249.75">
      <c r="A214" s="106" t="s">
        <v>156</v>
      </c>
      <c r="B214" s="41"/>
      <c r="C214" s="15" t="s">
        <v>124</v>
      </c>
      <c r="D214" s="60"/>
      <c r="E214" s="77" t="s">
        <v>78</v>
      </c>
      <c r="F214" s="107">
        <v>15</v>
      </c>
      <c r="G214" s="32"/>
      <c r="H214" s="32">
        <f>+F214*G214</f>
        <v>0</v>
      </c>
    </row>
    <row r="216" spans="1:8" ht="139.5">
      <c r="A216" s="106" t="s">
        <v>323</v>
      </c>
      <c r="B216" s="41"/>
      <c r="C216" s="15" t="s">
        <v>126</v>
      </c>
      <c r="D216" s="60"/>
      <c r="E216" s="77" t="s">
        <v>78</v>
      </c>
      <c r="F216" s="107">
        <v>35</v>
      </c>
      <c r="G216" s="32"/>
      <c r="H216" s="32">
        <f>+F216*G216</f>
        <v>0</v>
      </c>
    </row>
    <row r="217" spans="1:8" ht="69.75">
      <c r="A217" s="106" t="s">
        <v>324</v>
      </c>
      <c r="B217" s="41"/>
      <c r="C217" s="15" t="s">
        <v>90</v>
      </c>
      <c r="D217" s="60"/>
      <c r="E217" s="77" t="s">
        <v>78</v>
      </c>
      <c r="F217" s="107">
        <v>50</v>
      </c>
      <c r="G217" s="32"/>
      <c r="H217" s="32">
        <f>+F217*G217</f>
        <v>0</v>
      </c>
    </row>
    <row r="219" spans="1:8" s="115" customFormat="1" ht="12.75">
      <c r="A219" s="110" t="s">
        <v>157</v>
      </c>
      <c r="B219" s="111"/>
      <c r="C219" s="66" t="s">
        <v>63</v>
      </c>
      <c r="D219" s="112"/>
      <c r="E219" s="67"/>
      <c r="F219" s="113"/>
      <c r="G219" s="114"/>
      <c r="H219" s="68"/>
    </row>
    <row r="221" spans="1:8" ht="79.5">
      <c r="A221" s="106" t="s">
        <v>158</v>
      </c>
      <c r="B221" s="41"/>
      <c r="C221" s="15" t="s">
        <v>131</v>
      </c>
      <c r="D221" s="60"/>
      <c r="E221" s="77" t="s">
        <v>78</v>
      </c>
      <c r="F221" s="107">
        <v>0.6</v>
      </c>
      <c r="G221" s="32"/>
      <c r="H221" s="32">
        <f>+F221*G221</f>
        <v>0</v>
      </c>
    </row>
    <row r="223" spans="1:8" s="115" customFormat="1" ht="12.75">
      <c r="A223" s="110" t="s">
        <v>159</v>
      </c>
      <c r="B223" s="111"/>
      <c r="C223" s="66" t="s">
        <v>75</v>
      </c>
      <c r="D223" s="112"/>
      <c r="E223" s="67"/>
      <c r="F223" s="113"/>
      <c r="G223" s="114"/>
      <c r="H223" s="68"/>
    </row>
    <row r="225" spans="1:8" ht="210">
      <c r="A225" s="106" t="s">
        <v>160</v>
      </c>
      <c r="B225" s="41"/>
      <c r="C225" s="15" t="s">
        <v>263</v>
      </c>
      <c r="D225" s="60"/>
      <c r="E225" s="77" t="s">
        <v>39</v>
      </c>
      <c r="F225" s="107">
        <v>7</v>
      </c>
      <c r="G225" s="32"/>
      <c r="H225" s="32">
        <f>+F225*G225</f>
        <v>0</v>
      </c>
    </row>
    <row r="227" spans="1:3" ht="120">
      <c r="A227" s="106" t="s">
        <v>342</v>
      </c>
      <c r="C227" s="141" t="s">
        <v>257</v>
      </c>
    </row>
    <row r="228" spans="3:8" ht="10.5">
      <c r="C228" s="46" t="s">
        <v>256</v>
      </c>
      <c r="E228" s="77" t="s">
        <v>13</v>
      </c>
      <c r="F228" s="107">
        <v>130</v>
      </c>
      <c r="G228" s="32"/>
      <c r="H228" s="32">
        <f>+F228*G228</f>
        <v>0</v>
      </c>
    </row>
    <row r="230" spans="1:8" ht="199.5">
      <c r="A230" s="106" t="s">
        <v>161</v>
      </c>
      <c r="B230" s="41"/>
      <c r="C230" s="15" t="s">
        <v>139</v>
      </c>
      <c r="D230" s="60"/>
      <c r="E230" s="77" t="s">
        <v>39</v>
      </c>
      <c r="F230" s="107">
        <v>8</v>
      </c>
      <c r="G230" s="32"/>
      <c r="H230" s="32">
        <f>+F230*G230</f>
        <v>0</v>
      </c>
    </row>
    <row r="232" spans="1:8" ht="49.5">
      <c r="A232" s="106" t="s">
        <v>162</v>
      </c>
      <c r="B232" s="41"/>
      <c r="C232" s="15" t="s">
        <v>140</v>
      </c>
      <c r="D232" s="60"/>
      <c r="E232" s="77" t="s">
        <v>39</v>
      </c>
      <c r="F232" s="107">
        <v>7</v>
      </c>
      <c r="G232" s="32"/>
      <c r="H232" s="32">
        <f>+F232*G232</f>
        <v>0</v>
      </c>
    </row>
    <row r="234" spans="1:8" ht="30">
      <c r="A234" s="106" t="s">
        <v>163</v>
      </c>
      <c r="B234" s="41"/>
      <c r="C234" s="15" t="s">
        <v>258</v>
      </c>
      <c r="D234" s="60"/>
      <c r="E234" s="77" t="s">
        <v>39</v>
      </c>
      <c r="F234" s="107">
        <v>8</v>
      </c>
      <c r="G234" s="32"/>
      <c r="H234" s="32">
        <f>+F234*G234</f>
        <v>0</v>
      </c>
    </row>
    <row r="236" spans="1:8" ht="39.75">
      <c r="A236" s="106" t="s">
        <v>164</v>
      </c>
      <c r="B236" s="41"/>
      <c r="C236" s="15" t="s">
        <v>141</v>
      </c>
      <c r="D236" s="60"/>
      <c r="E236" s="77" t="s">
        <v>39</v>
      </c>
      <c r="F236" s="107">
        <v>1</v>
      </c>
      <c r="G236" s="32"/>
      <c r="H236" s="32">
        <f>+F236*G236</f>
        <v>0</v>
      </c>
    </row>
    <row r="238" spans="1:8" s="115" customFormat="1" ht="12.75">
      <c r="A238" s="110" t="s">
        <v>165</v>
      </c>
      <c r="B238" s="111"/>
      <c r="C238" s="66" t="s">
        <v>111</v>
      </c>
      <c r="D238" s="112"/>
      <c r="E238" s="67"/>
      <c r="F238" s="113"/>
      <c r="G238" s="114"/>
      <c r="H238" s="68"/>
    </row>
    <row r="240" spans="1:8" ht="90">
      <c r="A240" s="106" t="s">
        <v>166</v>
      </c>
      <c r="B240" s="41"/>
      <c r="C240" s="15" t="s">
        <v>142</v>
      </c>
      <c r="D240" s="60"/>
      <c r="E240" s="77" t="s">
        <v>13</v>
      </c>
      <c r="F240" s="107">
        <v>130</v>
      </c>
      <c r="G240" s="32"/>
      <c r="H240" s="32">
        <f>+F240*G240</f>
        <v>0</v>
      </c>
    </row>
    <row r="242" spans="1:8" ht="60">
      <c r="A242" s="106" t="s">
        <v>167</v>
      </c>
      <c r="B242" s="41"/>
      <c r="C242" s="15" t="s">
        <v>145</v>
      </c>
      <c r="D242" s="60"/>
      <c r="E242" s="77" t="s">
        <v>13</v>
      </c>
      <c r="F242" s="107">
        <v>130</v>
      </c>
      <c r="G242" s="32"/>
      <c r="H242" s="32">
        <f>+F242*G242</f>
        <v>0</v>
      </c>
    </row>
    <row r="243" spans="1:8" ht="10.5">
      <c r="A243" s="106"/>
      <c r="B243" s="41"/>
      <c r="C243" s="15"/>
      <c r="D243" s="60"/>
      <c r="E243" s="77"/>
      <c r="F243" s="107"/>
      <c r="G243" s="32"/>
      <c r="H243" s="32"/>
    </row>
    <row r="244" spans="1:8" ht="39.75">
      <c r="A244" s="106" t="s">
        <v>261</v>
      </c>
      <c r="B244" s="41"/>
      <c r="C244" s="15" t="s">
        <v>325</v>
      </c>
      <c r="D244" s="60"/>
      <c r="E244" s="77" t="s">
        <v>94</v>
      </c>
      <c r="F244" s="107">
        <v>1</v>
      </c>
      <c r="G244" s="32"/>
      <c r="H244" s="32">
        <f>+F244*G244</f>
        <v>0</v>
      </c>
    </row>
    <row r="245" spans="1:8" ht="10.5" thickBot="1">
      <c r="A245" s="106"/>
      <c r="B245" s="41"/>
      <c r="C245" s="15"/>
      <c r="D245" s="60"/>
      <c r="E245" s="77"/>
      <c r="F245" s="107"/>
      <c r="G245" s="32"/>
      <c r="H245" s="32"/>
    </row>
    <row r="246" spans="1:8" ht="13.5" thickBot="1">
      <c r="A246" s="14"/>
      <c r="B246" s="7"/>
      <c r="C246" s="5" t="s">
        <v>169</v>
      </c>
      <c r="D246" s="5"/>
      <c r="E246" s="5"/>
      <c r="F246" s="73"/>
      <c r="G246" s="5"/>
      <c r="H246" s="64">
        <f>SUM(H201:H245)</f>
        <v>0</v>
      </c>
    </row>
    <row r="247" spans="1:8" s="94" customFormat="1" ht="13.5" thickBot="1">
      <c r="A247" s="35">
        <v>9</v>
      </c>
      <c r="B247" s="3"/>
      <c r="C247" s="4" t="s">
        <v>168</v>
      </c>
      <c r="D247" s="4"/>
      <c r="E247" s="8"/>
      <c r="F247" s="72"/>
      <c r="G247" s="4"/>
      <c r="H247" s="65"/>
    </row>
    <row r="249" ht="10.5">
      <c r="C249" s="147" t="s">
        <v>170</v>
      </c>
    </row>
    <row r="250" spans="2:8" ht="10.5">
      <c r="B250" s="46"/>
      <c r="C250" s="147"/>
      <c r="E250" s="46"/>
      <c r="F250" s="46"/>
      <c r="G250" s="46"/>
      <c r="H250" s="46"/>
    </row>
    <row r="251" spans="2:8" ht="79.5">
      <c r="B251" s="46"/>
      <c r="C251" s="148" t="s">
        <v>171</v>
      </c>
      <c r="E251" s="46"/>
      <c r="F251" s="46"/>
      <c r="G251" s="46"/>
      <c r="H251" s="46"/>
    </row>
    <row r="252" spans="2:8" ht="9.75">
      <c r="B252" s="46"/>
      <c r="C252" s="148"/>
      <c r="E252" s="46"/>
      <c r="F252" s="46"/>
      <c r="G252" s="46"/>
      <c r="H252" s="46"/>
    </row>
    <row r="253" spans="2:8" ht="19.5">
      <c r="B253" s="46"/>
      <c r="C253" s="148" t="s">
        <v>172</v>
      </c>
      <c r="E253" s="46"/>
      <c r="F253" s="46"/>
      <c r="G253" s="46"/>
      <c r="H253" s="46"/>
    </row>
    <row r="254" spans="2:8" ht="9.75">
      <c r="B254" s="46"/>
      <c r="C254" s="148"/>
      <c r="E254" s="46"/>
      <c r="F254" s="46"/>
      <c r="G254" s="46"/>
      <c r="H254" s="46"/>
    </row>
    <row r="255" spans="2:8" ht="19.5">
      <c r="B255" s="46"/>
      <c r="C255" s="148" t="s">
        <v>173</v>
      </c>
      <c r="E255" s="46"/>
      <c r="F255" s="46"/>
      <c r="G255" s="46"/>
      <c r="H255" s="46"/>
    </row>
    <row r="256" spans="2:8" ht="9.75">
      <c r="B256" s="46"/>
      <c r="C256" s="148"/>
      <c r="E256" s="46"/>
      <c r="F256" s="46"/>
      <c r="G256" s="46"/>
      <c r="H256" s="46"/>
    </row>
    <row r="257" spans="2:8" ht="19.5">
      <c r="B257" s="46"/>
      <c r="C257" s="148" t="s">
        <v>174</v>
      </c>
      <c r="E257" s="46"/>
      <c r="F257" s="46"/>
      <c r="G257" s="46"/>
      <c r="H257" s="46"/>
    </row>
    <row r="258" spans="2:8" ht="9.75">
      <c r="B258" s="46"/>
      <c r="C258" s="148"/>
      <c r="E258" s="46"/>
      <c r="F258" s="46"/>
      <c r="G258" s="46"/>
      <c r="H258" s="46"/>
    </row>
    <row r="259" spans="2:8" ht="60">
      <c r="B259" s="46"/>
      <c r="C259" s="148" t="s">
        <v>175</v>
      </c>
      <c r="E259" s="46"/>
      <c r="F259" s="46"/>
      <c r="G259" s="46"/>
      <c r="H259" s="46"/>
    </row>
    <row r="260" spans="2:8" ht="9.75">
      <c r="B260" s="46"/>
      <c r="C260" s="148"/>
      <c r="E260" s="46"/>
      <c r="F260" s="46"/>
      <c r="G260" s="46"/>
      <c r="H260" s="46"/>
    </row>
    <row r="261" spans="2:8" ht="30">
      <c r="B261" s="46"/>
      <c r="C261" s="148" t="s">
        <v>176</v>
      </c>
      <c r="E261" s="46"/>
      <c r="F261" s="46"/>
      <c r="G261" s="46"/>
      <c r="H261" s="46"/>
    </row>
    <row r="262" spans="2:8" ht="9.75">
      <c r="B262" s="46"/>
      <c r="C262" s="148"/>
      <c r="E262" s="46"/>
      <c r="F262" s="46"/>
      <c r="G262" s="46"/>
      <c r="H262" s="46"/>
    </row>
    <row r="263" spans="2:8" ht="39.75">
      <c r="B263" s="46"/>
      <c r="C263" s="148" t="s">
        <v>177</v>
      </c>
      <c r="E263" s="46"/>
      <c r="F263" s="46"/>
      <c r="G263" s="46"/>
      <c r="H263" s="46"/>
    </row>
    <row r="264" spans="2:8" ht="9.75">
      <c r="B264" s="46"/>
      <c r="C264" s="148"/>
      <c r="E264" s="46"/>
      <c r="F264" s="46"/>
      <c r="G264" s="46"/>
      <c r="H264" s="46"/>
    </row>
    <row r="265" spans="2:8" ht="39.75">
      <c r="B265" s="46"/>
      <c r="C265" s="148" t="s">
        <v>178</v>
      </c>
      <c r="E265" s="46"/>
      <c r="F265" s="46"/>
      <c r="G265" s="46"/>
      <c r="H265" s="46"/>
    </row>
    <row r="266" ht="10.5">
      <c r="C266" s="148"/>
    </row>
    <row r="267" ht="49.5">
      <c r="C267" s="148" t="s">
        <v>179</v>
      </c>
    </row>
    <row r="268" ht="10.5">
      <c r="C268" s="148"/>
    </row>
    <row r="269" ht="19.5">
      <c r="C269" s="148" t="s">
        <v>180</v>
      </c>
    </row>
    <row r="271" spans="1:8" s="115" customFormat="1" ht="12.75">
      <c r="A271" s="110" t="s">
        <v>181</v>
      </c>
      <c r="B271" s="111"/>
      <c r="C271" s="66" t="s">
        <v>182</v>
      </c>
      <c r="D271" s="112"/>
      <c r="E271" s="67"/>
      <c r="F271" s="113"/>
      <c r="G271" s="114"/>
      <c r="H271" s="68"/>
    </row>
    <row r="273" ht="370.5">
      <c r="C273" s="140" t="s">
        <v>183</v>
      </c>
    </row>
    <row r="275" ht="10.5">
      <c r="C275" s="46" t="s">
        <v>184</v>
      </c>
    </row>
    <row r="277" spans="1:8" ht="19.5">
      <c r="A277" s="106" t="s">
        <v>185</v>
      </c>
      <c r="B277" s="41"/>
      <c r="C277" s="15" t="s">
        <v>186</v>
      </c>
      <c r="D277" s="60"/>
      <c r="E277" s="77" t="s">
        <v>13</v>
      </c>
      <c r="F277" s="107">
        <v>230</v>
      </c>
      <c r="G277" s="32"/>
      <c r="H277" s="32">
        <f>+F277*G277</f>
        <v>0</v>
      </c>
    </row>
    <row r="279" spans="1:8" ht="19.5">
      <c r="A279" s="106" t="s">
        <v>188</v>
      </c>
      <c r="B279" s="41"/>
      <c r="C279" s="15" t="s">
        <v>187</v>
      </c>
      <c r="D279" s="60"/>
      <c r="E279" s="77" t="s">
        <v>13</v>
      </c>
      <c r="F279" s="107">
        <v>220</v>
      </c>
      <c r="G279" s="32"/>
      <c r="H279" s="32">
        <f>+F279*G279</f>
        <v>0</v>
      </c>
    </row>
    <row r="281" spans="1:8" ht="10.5">
      <c r="A281" s="106" t="s">
        <v>189</v>
      </c>
      <c r="B281" s="41"/>
      <c r="C281" s="15" t="s">
        <v>190</v>
      </c>
      <c r="D281" s="60"/>
      <c r="E281" s="77" t="s">
        <v>13</v>
      </c>
      <c r="F281" s="107">
        <v>50</v>
      </c>
      <c r="G281" s="32"/>
      <c r="H281" s="32">
        <f>+F281*G281</f>
        <v>0</v>
      </c>
    </row>
    <row r="283" spans="1:8" ht="10.5">
      <c r="A283" s="106" t="s">
        <v>191</v>
      </c>
      <c r="B283" s="41"/>
      <c r="C283" s="15" t="s">
        <v>192</v>
      </c>
      <c r="D283" s="60"/>
      <c r="E283" s="77" t="s">
        <v>13</v>
      </c>
      <c r="F283" s="107">
        <v>100</v>
      </c>
      <c r="G283" s="32"/>
      <c r="H283" s="32">
        <f>+F283*G283</f>
        <v>0</v>
      </c>
    </row>
    <row r="285" spans="1:8" ht="10.5">
      <c r="A285" s="106" t="s">
        <v>194</v>
      </c>
      <c r="B285" s="41"/>
      <c r="C285" s="15" t="s">
        <v>195</v>
      </c>
      <c r="D285" s="60"/>
      <c r="E285" s="77" t="s">
        <v>39</v>
      </c>
      <c r="F285" s="107">
        <v>6</v>
      </c>
      <c r="G285" s="32"/>
      <c r="H285" s="32">
        <f>+F285*G285</f>
        <v>0</v>
      </c>
    </row>
    <row r="287" spans="1:8" ht="10.5">
      <c r="A287" s="106" t="s">
        <v>193</v>
      </c>
      <c r="B287" s="41"/>
      <c r="C287" s="15" t="s">
        <v>196</v>
      </c>
      <c r="D287" s="60"/>
      <c r="E287" s="77" t="s">
        <v>39</v>
      </c>
      <c r="F287" s="107">
        <v>10</v>
      </c>
      <c r="G287" s="32"/>
      <c r="H287" s="32">
        <f>+F287*G287</f>
        <v>0</v>
      </c>
    </row>
    <row r="289" spans="1:8" ht="10.5">
      <c r="A289" s="106" t="s">
        <v>197</v>
      </c>
      <c r="B289" s="41"/>
      <c r="C289" s="15" t="s">
        <v>198</v>
      </c>
      <c r="D289" s="60"/>
      <c r="E289" s="77" t="s">
        <v>39</v>
      </c>
      <c r="F289" s="107">
        <v>250</v>
      </c>
      <c r="G289" s="32"/>
      <c r="H289" s="32">
        <f>+F289*G289</f>
        <v>0</v>
      </c>
    </row>
    <row r="291" spans="1:8" ht="10.5">
      <c r="A291" s="106" t="s">
        <v>199</v>
      </c>
      <c r="B291" s="41"/>
      <c r="C291" s="15" t="s">
        <v>200</v>
      </c>
      <c r="D291" s="60"/>
      <c r="E291" s="77" t="s">
        <v>39</v>
      </c>
      <c r="F291" s="107">
        <v>450</v>
      </c>
      <c r="G291" s="32"/>
      <c r="H291" s="32">
        <f>+F291*G291</f>
        <v>0</v>
      </c>
    </row>
    <row r="293" spans="1:8" ht="10.5">
      <c r="A293" s="106" t="s">
        <v>201</v>
      </c>
      <c r="B293" s="41"/>
      <c r="C293" s="15" t="s">
        <v>202</v>
      </c>
      <c r="D293" s="60"/>
      <c r="E293" s="77" t="s">
        <v>203</v>
      </c>
      <c r="F293" s="107">
        <v>230</v>
      </c>
      <c r="G293" s="32"/>
      <c r="H293" s="32">
        <f>+F293*G293</f>
        <v>0</v>
      </c>
    </row>
    <row r="295" spans="1:8" ht="10.5">
      <c r="A295" s="106" t="s">
        <v>204</v>
      </c>
      <c r="B295" s="41"/>
      <c r="C295" s="15" t="s">
        <v>208</v>
      </c>
      <c r="D295" s="60"/>
      <c r="E295" s="77" t="s">
        <v>108</v>
      </c>
      <c r="F295" s="107">
        <v>1</v>
      </c>
      <c r="G295" s="32"/>
      <c r="H295" s="32">
        <f>+F295*G295</f>
        <v>0</v>
      </c>
    </row>
    <row r="297" spans="1:8" ht="10.5">
      <c r="A297" s="106" t="s">
        <v>207</v>
      </c>
      <c r="B297" s="41"/>
      <c r="C297" s="15" t="s">
        <v>206</v>
      </c>
      <c r="D297" s="60"/>
      <c r="E297" s="77" t="s">
        <v>108</v>
      </c>
      <c r="F297" s="107">
        <v>1</v>
      </c>
      <c r="G297" s="32"/>
      <c r="H297" s="32">
        <f>+F297*G297</f>
        <v>0</v>
      </c>
    </row>
    <row r="299" spans="1:8" ht="30">
      <c r="A299" s="106" t="s">
        <v>207</v>
      </c>
      <c r="B299" s="41"/>
      <c r="C299" s="15" t="s">
        <v>209</v>
      </c>
      <c r="D299" s="60"/>
      <c r="E299" s="77" t="s">
        <v>108</v>
      </c>
      <c r="F299" s="107">
        <v>1</v>
      </c>
      <c r="G299" s="32"/>
      <c r="H299" s="32">
        <f>+F299*G299</f>
        <v>0</v>
      </c>
    </row>
    <row r="300" spans="1:8" ht="10.5">
      <c r="A300" s="106"/>
      <c r="B300" s="41"/>
      <c r="C300" s="15"/>
      <c r="D300" s="60"/>
      <c r="E300" s="77"/>
      <c r="F300" s="107"/>
      <c r="G300" s="32"/>
      <c r="H300" s="32"/>
    </row>
    <row r="301" spans="1:8" ht="60">
      <c r="A301" s="106" t="s">
        <v>338</v>
      </c>
      <c r="B301" s="41"/>
      <c r="C301" s="15" t="s">
        <v>339</v>
      </c>
      <c r="D301" s="60"/>
      <c r="E301" s="77" t="s">
        <v>13</v>
      </c>
      <c r="F301" s="107">
        <v>230</v>
      </c>
      <c r="G301" s="32"/>
      <c r="H301" s="32">
        <f>+F301*G301</f>
        <v>0</v>
      </c>
    </row>
    <row r="303" spans="1:8" s="115" customFormat="1" ht="12.75">
      <c r="A303" s="110" t="s">
        <v>212</v>
      </c>
      <c r="B303" s="111"/>
      <c r="C303" s="66" t="s">
        <v>210</v>
      </c>
      <c r="D303" s="112"/>
      <c r="E303" s="67"/>
      <c r="F303" s="113"/>
      <c r="G303" s="114"/>
      <c r="H303" s="68"/>
    </row>
    <row r="305" ht="49.5">
      <c r="C305" s="141" t="s">
        <v>211</v>
      </c>
    </row>
    <row r="307" spans="1:8" ht="259.5">
      <c r="A307" s="106" t="s">
        <v>213</v>
      </c>
      <c r="B307" s="41"/>
      <c r="C307" s="15" t="s">
        <v>214</v>
      </c>
      <c r="D307" s="60"/>
      <c r="E307" s="77" t="s">
        <v>39</v>
      </c>
      <c r="F307" s="107">
        <v>7</v>
      </c>
      <c r="G307" s="32"/>
      <c r="H307" s="32">
        <f>+F307*G307</f>
        <v>0</v>
      </c>
    </row>
    <row r="308" spans="1:8" ht="10.5">
      <c r="A308" s="106"/>
      <c r="B308" s="41"/>
      <c r="C308" s="15"/>
      <c r="D308" s="60"/>
      <c r="E308" s="77"/>
      <c r="F308" s="107"/>
      <c r="G308" s="32"/>
      <c r="H308" s="32"/>
    </row>
    <row r="309" spans="1:8" ht="49.5">
      <c r="A309" s="106" t="s">
        <v>215</v>
      </c>
      <c r="B309" s="41"/>
      <c r="C309" s="15" t="s">
        <v>216</v>
      </c>
      <c r="D309" s="60"/>
      <c r="E309" s="77" t="s">
        <v>39</v>
      </c>
      <c r="F309" s="107">
        <v>7</v>
      </c>
      <c r="G309" s="32"/>
      <c r="H309" s="32">
        <f>+F309*G309</f>
        <v>0</v>
      </c>
    </row>
    <row r="311" spans="1:8" s="115" customFormat="1" ht="12.75">
      <c r="A311" s="110" t="s">
        <v>217</v>
      </c>
      <c r="B311" s="111"/>
      <c r="C311" s="66" t="s">
        <v>218</v>
      </c>
      <c r="D311" s="112"/>
      <c r="E311" s="67"/>
      <c r="F311" s="113"/>
      <c r="G311" s="114"/>
      <c r="H311" s="68"/>
    </row>
    <row r="313" ht="350.25">
      <c r="C313" s="140" t="s">
        <v>219</v>
      </c>
    </row>
    <row r="315" ht="10.5">
      <c r="C315" s="46" t="s">
        <v>184</v>
      </c>
    </row>
    <row r="317" spans="1:8" ht="10.5">
      <c r="A317" s="106" t="s">
        <v>220</v>
      </c>
      <c r="B317" s="41"/>
      <c r="C317" s="15" t="s">
        <v>190</v>
      </c>
      <c r="D317" s="60"/>
      <c r="E317" s="77" t="s">
        <v>13</v>
      </c>
      <c r="F317" s="107">
        <v>60</v>
      </c>
      <c r="G317" s="32"/>
      <c r="H317" s="32">
        <f>+F317*G317</f>
        <v>0</v>
      </c>
    </row>
    <row r="319" spans="1:8" ht="10.5">
      <c r="A319" s="106" t="s">
        <v>221</v>
      </c>
      <c r="B319" s="41"/>
      <c r="C319" s="15" t="s">
        <v>192</v>
      </c>
      <c r="D319" s="60"/>
      <c r="E319" s="77" t="s">
        <v>13</v>
      </c>
      <c r="F319" s="107">
        <v>830</v>
      </c>
      <c r="G319" s="32"/>
      <c r="H319" s="32">
        <f>+F319*G319</f>
        <v>0</v>
      </c>
    </row>
    <row r="321" spans="1:8" ht="10.5">
      <c r="A321" s="106" t="s">
        <v>222</v>
      </c>
      <c r="B321" s="41"/>
      <c r="C321" s="15" t="s">
        <v>223</v>
      </c>
      <c r="D321" s="60"/>
      <c r="E321" s="77" t="s">
        <v>13</v>
      </c>
      <c r="F321" s="107">
        <v>190</v>
      </c>
      <c r="G321" s="32"/>
      <c r="H321" s="32">
        <f>+F321*G321</f>
        <v>0</v>
      </c>
    </row>
    <row r="323" spans="1:8" ht="39.75">
      <c r="A323" s="106" t="s">
        <v>224</v>
      </c>
      <c r="B323" s="41"/>
      <c r="C323" s="15" t="s">
        <v>225</v>
      </c>
      <c r="D323" s="60"/>
      <c r="E323" s="77" t="s">
        <v>108</v>
      </c>
      <c r="F323" s="107">
        <v>5</v>
      </c>
      <c r="G323" s="32"/>
      <c r="H323" s="32">
        <f>+F323*G323</f>
        <v>0</v>
      </c>
    </row>
    <row r="325" spans="1:8" ht="10.5">
      <c r="A325" s="106" t="s">
        <v>226</v>
      </c>
      <c r="B325" s="41"/>
      <c r="C325" s="15" t="s">
        <v>205</v>
      </c>
      <c r="D325" s="60"/>
      <c r="E325" s="77" t="s">
        <v>108</v>
      </c>
      <c r="F325" s="107">
        <v>1</v>
      </c>
      <c r="G325" s="32"/>
      <c r="H325" s="32">
        <f>+F325*G325</f>
        <v>0</v>
      </c>
    </row>
    <row r="327" spans="1:8" ht="10.5">
      <c r="A327" s="106" t="s">
        <v>227</v>
      </c>
      <c r="B327" s="41"/>
      <c r="C327" s="15" t="s">
        <v>206</v>
      </c>
      <c r="D327" s="60"/>
      <c r="E327" s="77" t="s">
        <v>108</v>
      </c>
      <c r="F327" s="107">
        <v>1</v>
      </c>
      <c r="G327" s="32"/>
      <c r="H327" s="32">
        <f>+F327*G327</f>
        <v>0</v>
      </c>
    </row>
    <row r="329" spans="1:8" ht="10.5">
      <c r="A329" s="106" t="s">
        <v>228</v>
      </c>
      <c r="B329" s="41"/>
      <c r="C329" s="15" t="s">
        <v>229</v>
      </c>
      <c r="D329" s="60"/>
      <c r="E329" s="77" t="s">
        <v>108</v>
      </c>
      <c r="F329" s="107">
        <v>1</v>
      </c>
      <c r="G329" s="32"/>
      <c r="H329" s="32">
        <f>+F329*G329</f>
        <v>0</v>
      </c>
    </row>
    <row r="330" spans="1:8" ht="10.5">
      <c r="A330" s="106"/>
      <c r="B330" s="41"/>
      <c r="C330" s="15"/>
      <c r="D330" s="60"/>
      <c r="E330" s="77"/>
      <c r="F330" s="107"/>
      <c r="G330" s="32"/>
      <c r="H330" s="32"/>
    </row>
    <row r="331" spans="1:8" ht="60">
      <c r="A331" s="106" t="s">
        <v>340</v>
      </c>
      <c r="B331" s="41"/>
      <c r="C331" s="15" t="s">
        <v>339</v>
      </c>
      <c r="D331" s="60"/>
      <c r="E331" s="77" t="s">
        <v>13</v>
      </c>
      <c r="F331" s="107">
        <v>60</v>
      </c>
      <c r="G331" s="32"/>
      <c r="H331" s="32">
        <f>+F331*G331</f>
        <v>0</v>
      </c>
    </row>
    <row r="333" spans="1:8" s="115" customFormat="1" ht="12.75">
      <c r="A333" s="110" t="s">
        <v>230</v>
      </c>
      <c r="B333" s="111"/>
      <c r="C333" s="66" t="s">
        <v>231</v>
      </c>
      <c r="D333" s="112"/>
      <c r="E333" s="67"/>
      <c r="F333" s="113"/>
      <c r="G333" s="114"/>
      <c r="H333" s="68"/>
    </row>
    <row r="335" ht="39.75">
      <c r="C335" s="141" t="s">
        <v>232</v>
      </c>
    </row>
    <row r="336" ht="10.5">
      <c r="C336" s="141"/>
    </row>
    <row r="337" ht="39.75">
      <c r="C337" s="141" t="s">
        <v>233</v>
      </c>
    </row>
    <row r="339" spans="1:8" ht="49.5">
      <c r="A339" s="106" t="s">
        <v>234</v>
      </c>
      <c r="B339" s="41"/>
      <c r="C339" s="15" t="s">
        <v>235</v>
      </c>
      <c r="D339" s="60"/>
      <c r="E339" s="77" t="s">
        <v>108</v>
      </c>
      <c r="F339" s="107">
        <v>1</v>
      </c>
      <c r="G339" s="32"/>
      <c r="H339" s="32">
        <f>+F339*G339</f>
        <v>0</v>
      </c>
    </row>
    <row r="341" spans="1:8" ht="150">
      <c r="A341" s="106" t="s">
        <v>236</v>
      </c>
      <c r="B341" s="41"/>
      <c r="C341" s="15" t="s">
        <v>237</v>
      </c>
      <c r="D341" s="60"/>
      <c r="E341" s="77" t="s">
        <v>78</v>
      </c>
      <c r="F341" s="107">
        <v>90</v>
      </c>
      <c r="G341" s="32"/>
      <c r="H341" s="32">
        <f>+F341*G341</f>
        <v>0</v>
      </c>
    </row>
    <row r="343" spans="1:8" ht="39.75">
      <c r="A343" s="106" t="s">
        <v>238</v>
      </c>
      <c r="B343" s="41"/>
      <c r="C343" s="15" t="s">
        <v>239</v>
      </c>
      <c r="D343" s="60"/>
      <c r="E343" s="77" t="s">
        <v>78</v>
      </c>
      <c r="F343" s="107">
        <v>105</v>
      </c>
      <c r="G343" s="32"/>
      <c r="H343" s="32">
        <f>+F343*G343</f>
        <v>0</v>
      </c>
    </row>
    <row r="345" spans="1:8" ht="69.75">
      <c r="A345" s="106" t="s">
        <v>240</v>
      </c>
      <c r="B345" s="41"/>
      <c r="C345" s="15" t="s">
        <v>241</v>
      </c>
      <c r="D345" s="60"/>
      <c r="E345" s="77" t="s">
        <v>78</v>
      </c>
      <c r="F345" s="107">
        <v>37</v>
      </c>
      <c r="G345" s="32"/>
      <c r="H345" s="32">
        <f>+F345*G345</f>
        <v>0</v>
      </c>
    </row>
    <row r="347" spans="1:8" ht="180">
      <c r="A347" s="106" t="s">
        <v>242</v>
      </c>
      <c r="B347" s="41"/>
      <c r="C347" s="15" t="s">
        <v>243</v>
      </c>
      <c r="D347" s="60"/>
      <c r="E347" s="77" t="s">
        <v>78</v>
      </c>
      <c r="F347" s="107">
        <v>20</v>
      </c>
      <c r="G347" s="32"/>
      <c r="H347" s="32">
        <f>+F347*G347</f>
        <v>0</v>
      </c>
    </row>
    <row r="349" spans="1:8" ht="109.5">
      <c r="A349" s="106" t="s">
        <v>244</v>
      </c>
      <c r="B349" s="41"/>
      <c r="C349" s="15" t="s">
        <v>245</v>
      </c>
      <c r="D349" s="60"/>
      <c r="E349" s="77" t="s">
        <v>78</v>
      </c>
      <c r="F349" s="107">
        <v>13</v>
      </c>
      <c r="G349" s="32"/>
      <c r="H349" s="32">
        <f>+F349*G349</f>
        <v>0</v>
      </c>
    </row>
    <row r="351" spans="1:8" ht="69.75">
      <c r="A351" s="106" t="s">
        <v>246</v>
      </c>
      <c r="B351" s="41"/>
      <c r="C351" s="15" t="s">
        <v>247</v>
      </c>
      <c r="D351" s="60"/>
      <c r="E351" s="77" t="s">
        <v>78</v>
      </c>
      <c r="F351" s="107">
        <v>110</v>
      </c>
      <c r="G351" s="32"/>
      <c r="H351" s="32">
        <f>+F351*G351</f>
        <v>0</v>
      </c>
    </row>
    <row r="353" spans="1:8" ht="69.75">
      <c r="A353" s="106" t="s">
        <v>248</v>
      </c>
      <c r="B353" s="41"/>
      <c r="C353" s="15" t="s">
        <v>249</v>
      </c>
      <c r="D353" s="60"/>
      <c r="E353" s="77" t="s">
        <v>78</v>
      </c>
      <c r="F353" s="107">
        <v>80</v>
      </c>
      <c r="G353" s="32"/>
      <c r="H353" s="32">
        <f>+F353*G353</f>
        <v>0</v>
      </c>
    </row>
    <row r="355" spans="1:8" ht="39.75">
      <c r="A355" s="106" t="s">
        <v>250</v>
      </c>
      <c r="B355" s="41"/>
      <c r="C355" s="15" t="s">
        <v>251</v>
      </c>
      <c r="D355" s="60"/>
      <c r="E355" s="77" t="s">
        <v>39</v>
      </c>
      <c r="F355" s="107">
        <v>7</v>
      </c>
      <c r="G355" s="32"/>
      <c r="H355" s="32">
        <f>+F355*G355</f>
        <v>0</v>
      </c>
    </row>
    <row r="357" spans="1:8" ht="10.5">
      <c r="A357" s="106" t="s">
        <v>252</v>
      </c>
      <c r="B357" s="41"/>
      <c r="C357" s="15" t="s">
        <v>253</v>
      </c>
      <c r="D357" s="60"/>
      <c r="E357" s="77" t="s">
        <v>108</v>
      </c>
      <c r="F357" s="107">
        <v>1</v>
      </c>
      <c r="G357" s="32"/>
      <c r="H357" s="32">
        <f>+F357*G357</f>
        <v>0</v>
      </c>
    </row>
    <row r="358" spans="1:8" ht="10.5">
      <c r="A358" s="106"/>
      <c r="B358" s="41"/>
      <c r="C358" s="15"/>
      <c r="D358" s="60"/>
      <c r="E358" s="77"/>
      <c r="F358" s="107"/>
      <c r="G358" s="32"/>
      <c r="H358" s="32"/>
    </row>
    <row r="359" spans="1:8" ht="90">
      <c r="A359" s="106" t="s">
        <v>331</v>
      </c>
      <c r="B359" s="41"/>
      <c r="C359" s="15" t="s">
        <v>341</v>
      </c>
      <c r="D359" s="60"/>
      <c r="E359" s="77" t="s">
        <v>108</v>
      </c>
      <c r="F359" s="107">
        <v>1</v>
      </c>
      <c r="G359" s="32"/>
      <c r="H359" s="32">
        <f>+F359*G359</f>
        <v>0</v>
      </c>
    </row>
    <row r="360" ht="10.5" thickBot="1"/>
    <row r="361" spans="1:8" ht="13.5" thickBot="1">
      <c r="A361" s="14"/>
      <c r="B361" s="7"/>
      <c r="C361" s="5" t="s">
        <v>254</v>
      </c>
      <c r="D361" s="5"/>
      <c r="E361" s="5"/>
      <c r="F361" s="73"/>
      <c r="G361" s="5"/>
      <c r="H361" s="64">
        <f>SUM(H250:H360)</f>
        <v>0</v>
      </c>
    </row>
  </sheetData>
  <sheetProtection/>
  <mergeCells count="7">
    <mergeCell ref="H1:H2"/>
    <mergeCell ref="C1:D2"/>
    <mergeCell ref="A1:A2"/>
    <mergeCell ref="B1:B2"/>
    <mergeCell ref="E1:E2"/>
    <mergeCell ref="F1:F2"/>
    <mergeCell ref="G1:G2"/>
  </mergeCells>
  <printOptions/>
  <pageMargins left="0.984251968503937" right="0.31496062992125984" top="1.1811023622047245" bottom="1.1023622047244095" header="1.0236220472440944" footer="0.8661417322834646"/>
  <pageSetup cellComments="asDisplayed" fitToHeight="100" fitToWidth="100" horizontalDpi="600" verticalDpi="600" orientation="portrait" paperSize="9" r:id="rId1"/>
  <headerFooter alignWithMargins="0">
    <oddHeader>&amp;R&amp;8Izgradnja ceste oko Vodovoda Brač i DVD Supetar - Faza 1</oddHeader>
    <oddFooter>&amp;L&amp;8TD 09/19&amp;C&amp;8Troškovnik radova - mapa 1&amp;R&amp;8str &amp;P</oddFooter>
  </headerFooter>
  <rowBreaks count="4" manualBreakCount="4">
    <brk id="16" max="7" man="1"/>
    <brk id="25" max="255" man="1"/>
    <brk id="46" max="255" man="1"/>
    <brk id="59" max="7" man="1"/>
  </rowBreaks>
  <ignoredErrors>
    <ignoredError sqref="A26" numberStoredAsText="1"/>
  </ignoredErrors>
</worksheet>
</file>

<file path=xl/worksheets/sheet2.xml><?xml version="1.0" encoding="utf-8"?>
<worksheet xmlns="http://schemas.openxmlformats.org/spreadsheetml/2006/main" xmlns:r="http://schemas.openxmlformats.org/officeDocument/2006/relationships">
  <dimension ref="A1:J36"/>
  <sheetViews>
    <sheetView showZeros="0" tabSelected="1" view="pageBreakPreview" zoomScale="75" zoomScaleNormal="75" zoomScaleSheetLayoutView="75" zoomScalePageLayoutView="0" workbookViewId="0" topLeftCell="A1">
      <selection activeCell="B1" sqref="B1:D1"/>
    </sheetView>
  </sheetViews>
  <sheetFormatPr defaultColWidth="8.8515625" defaultRowHeight="12.75"/>
  <cols>
    <col min="1" max="1" width="8.8515625" style="0" customWidth="1"/>
    <col min="2" max="2" width="44.8515625" style="0" customWidth="1"/>
    <col min="3" max="3" width="9.421875" style="0" customWidth="1"/>
    <col min="4" max="4" width="40.421875" style="0" customWidth="1"/>
    <col min="5" max="5" width="12.421875" style="0" customWidth="1"/>
    <col min="6" max="9" width="8.8515625" style="0" customWidth="1"/>
    <col min="10" max="10" width="12.7109375" style="0" bestFit="1" customWidth="1"/>
  </cols>
  <sheetData>
    <row r="1" spans="1:4" ht="72" customHeight="1">
      <c r="A1" s="137"/>
      <c r="B1" s="237" t="s">
        <v>344</v>
      </c>
      <c r="C1" s="237"/>
      <c r="D1" s="237"/>
    </row>
    <row r="3" ht="12.75" thickBot="1"/>
    <row r="4" spans="1:6" ht="12">
      <c r="A4" s="228" t="s">
        <v>3</v>
      </c>
      <c r="B4" s="238" t="s">
        <v>4</v>
      </c>
      <c r="C4" s="239"/>
      <c r="D4" s="242" t="s">
        <v>8</v>
      </c>
      <c r="E4" s="9"/>
      <c r="F4" s="9"/>
    </row>
    <row r="5" spans="1:6" ht="12.75" thickBot="1">
      <c r="A5" s="229"/>
      <c r="B5" s="240"/>
      <c r="C5" s="241"/>
      <c r="D5" s="243"/>
      <c r="E5" s="9"/>
      <c r="F5" s="9"/>
    </row>
    <row r="7" spans="1:5" ht="18">
      <c r="A7" s="57">
        <v>1</v>
      </c>
      <c r="B7" s="16" t="s">
        <v>19</v>
      </c>
      <c r="C7" s="17"/>
      <c r="D7" s="18">
        <f>'GRAĐEVINSKI RADOVI - FAZA 1+2'!H25</f>
        <v>0</v>
      </c>
      <c r="E7" s="1"/>
    </row>
    <row r="8" spans="1:5" ht="18">
      <c r="A8" s="57">
        <v>2</v>
      </c>
      <c r="B8" s="16" t="s">
        <v>25</v>
      </c>
      <c r="C8" s="17"/>
      <c r="D8" s="18">
        <f>'GRAĐEVINSKI RADOVI - FAZA 1+2'!H46</f>
        <v>0</v>
      </c>
      <c r="E8" s="1"/>
    </row>
    <row r="9" spans="1:5" ht="18">
      <c r="A9" s="58">
        <v>3</v>
      </c>
      <c r="B9" s="16" t="s">
        <v>34</v>
      </c>
      <c r="C9" s="17"/>
      <c r="D9" s="18">
        <f>'GRAĐEVINSKI RADOVI - FAZA 1+2'!H59</f>
        <v>0</v>
      </c>
      <c r="E9" s="1"/>
    </row>
    <row r="10" spans="1:5" ht="18">
      <c r="A10" s="58">
        <v>4</v>
      </c>
      <c r="B10" s="16" t="s">
        <v>63</v>
      </c>
      <c r="C10" s="17"/>
      <c r="D10" s="18">
        <f>'GRAĐEVINSKI RADOVI - FAZA 1+2'!H66</f>
        <v>0</v>
      </c>
      <c r="E10" s="1"/>
    </row>
    <row r="11" spans="1:5" ht="18">
      <c r="A11" s="59">
        <v>6</v>
      </c>
      <c r="B11" s="19" t="s">
        <v>73</v>
      </c>
      <c r="C11" s="20"/>
      <c r="D11" s="21">
        <f>+'GRAĐEVINSKI RADOVI - FAZA 1+2'!H152</f>
        <v>0</v>
      </c>
      <c r="E11" s="1"/>
    </row>
    <row r="12" spans="1:5" ht="18">
      <c r="A12" s="59">
        <v>7</v>
      </c>
      <c r="B12" s="19" t="s">
        <v>133</v>
      </c>
      <c r="C12" s="20"/>
      <c r="D12" s="21">
        <f>+'GRAĐEVINSKI RADOVI - FAZA 1+2'!H198</f>
        <v>0</v>
      </c>
      <c r="E12" s="1"/>
    </row>
    <row r="13" spans="1:5" ht="18">
      <c r="A13" s="59">
        <v>8</v>
      </c>
      <c r="B13" s="19" t="s">
        <v>147</v>
      </c>
      <c r="C13" s="20"/>
      <c r="D13" s="21">
        <f>+'GRAĐEVINSKI RADOVI - FAZA 1+2'!H246</f>
        <v>0</v>
      </c>
      <c r="E13" s="1"/>
    </row>
    <row r="14" spans="1:5" ht="18">
      <c r="A14" s="59">
        <v>9</v>
      </c>
      <c r="B14" s="19" t="s">
        <v>168</v>
      </c>
      <c r="C14" s="20"/>
      <c r="D14" s="21">
        <f>+'GRAĐEVINSKI RADOVI - FAZA 1+2'!H361</f>
        <v>0</v>
      </c>
      <c r="E14" s="1"/>
    </row>
    <row r="15" spans="1:5" ht="17.25">
      <c r="A15" s="23"/>
      <c r="B15" s="23"/>
      <c r="C15" s="44"/>
      <c r="D15" s="45"/>
      <c r="E15" s="10"/>
    </row>
    <row r="16" spans="1:5" ht="18">
      <c r="A16" s="22"/>
      <c r="B16" s="29" t="s">
        <v>10</v>
      </c>
      <c r="C16" s="17"/>
      <c r="D16" s="18">
        <f>SUM(D7:D14)</f>
        <v>0</v>
      </c>
      <c r="E16" s="11"/>
    </row>
    <row r="17" spans="1:5" ht="18">
      <c r="A17" s="26"/>
      <c r="B17" s="27"/>
      <c r="C17" s="26"/>
      <c r="D17" s="27"/>
      <c r="E17" s="12"/>
    </row>
    <row r="18" spans="1:5" ht="18">
      <c r="A18" s="26"/>
      <c r="B18" s="30" t="s">
        <v>49</v>
      </c>
      <c r="C18" s="31"/>
      <c r="D18" s="18">
        <f>D16*0.25</f>
        <v>0</v>
      </c>
      <c r="E18" s="11"/>
    </row>
    <row r="19" spans="1:5" ht="18">
      <c r="A19" s="26"/>
      <c r="B19" s="27"/>
      <c r="C19" s="26"/>
      <c r="D19" s="27"/>
      <c r="E19" s="12"/>
    </row>
    <row r="20" spans="1:5" ht="18" thickBot="1">
      <c r="A20" s="26"/>
      <c r="B20" s="24" t="s">
        <v>11</v>
      </c>
      <c r="C20" s="28"/>
      <c r="D20" s="25">
        <f>D16+D18</f>
        <v>0</v>
      </c>
      <c r="E20" s="11"/>
    </row>
    <row r="24" ht="12">
      <c r="D24" s="129"/>
    </row>
    <row r="25" spans="2:4" ht="12.75">
      <c r="B25" s="74" t="s">
        <v>28</v>
      </c>
      <c r="C25" s="75"/>
      <c r="D25" s="76"/>
    </row>
    <row r="27" ht="12">
      <c r="J27" s="222"/>
    </row>
    <row r="29" spans="3:4" ht="15">
      <c r="C29" s="236"/>
      <c r="D29" s="236"/>
    </row>
    <row r="36" spans="3:4" ht="15">
      <c r="C36" s="236"/>
      <c r="D36" s="236"/>
    </row>
  </sheetData>
  <sheetProtection/>
  <mergeCells count="6">
    <mergeCell ref="A4:A5"/>
    <mergeCell ref="C29:D29"/>
    <mergeCell ref="B1:D1"/>
    <mergeCell ref="C36:D36"/>
    <mergeCell ref="B4:C5"/>
    <mergeCell ref="D4:D5"/>
  </mergeCells>
  <printOptions/>
  <pageMargins left="0.984251968503937" right="0.15748031496062992" top="0.5905511811023623" bottom="0.6299212598425197" header="0.8267716535433072" footer="0.8661417322834646"/>
  <pageSetup firstPageNumber="18" useFirstPageNumber="1" horizontalDpi="600" verticalDpi="600" orientation="portrait" paperSize="9" scale="76" r:id="rId1"/>
  <headerFooter alignWithMargins="0">
    <oddHeader>&amp;R&amp;8Izgradnja ceste oko Vodovoda Brač i DVD Supetar - Faza 1</oddHeader>
    <oddFooter>&amp;L&amp;8TD 09/19&amp;C&amp;8Troškovnik radova - mapa 1&amp;R&amp;8str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Jurica Vojnović</dc:creator>
  <cp:keywords/>
  <dc:description/>
  <cp:lastModifiedBy>Jakov</cp:lastModifiedBy>
  <cp:lastPrinted>2021-06-17T05:55:54Z</cp:lastPrinted>
  <dcterms:created xsi:type="dcterms:W3CDTF">2003-01-17T10:21:20Z</dcterms:created>
  <dcterms:modified xsi:type="dcterms:W3CDTF">2021-07-03T21:07:11Z</dcterms:modified>
  <cp:category/>
  <cp:version/>
  <cp:contentType/>
  <cp:contentStatus/>
</cp:coreProperties>
</file>